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D:\2018\IEPIRKUMI\Parka 25 iepirkums\"/>
    </mc:Choice>
  </mc:AlternateContent>
  <xr:revisionPtr revIDLastSave="0" documentId="10_ncr:8100000_{85F93E25-178A-486B-AC69-B20167E8A7FD}" xr6:coauthVersionLast="32" xr6:coauthVersionMax="32" xr10:uidLastSave="{00000000-0000-0000-0000-000000000000}"/>
  <bookViews>
    <workbookView xWindow="0" yWindow="0" windowWidth="25200" windowHeight="11775" tabRatio="735" activeTab="1" xr2:uid="{00000000-000D-0000-FFFF-FFFF00000000}"/>
  </bookViews>
  <sheets>
    <sheet name="Pas_koptame" sheetId="21" r:id="rId1"/>
    <sheet name="Kopsavilkums" sheetId="23" r:id="rId2"/>
    <sheet name="1" sheetId="24" r:id="rId3"/>
    <sheet name="2" sheetId="25" r:id="rId4"/>
    <sheet name="3" sheetId="33" r:id="rId5"/>
    <sheet name="4" sheetId="26" r:id="rId6"/>
    <sheet name="5" sheetId="32" r:id="rId7"/>
    <sheet name="6" sheetId="36" r:id="rId8"/>
    <sheet name="7" sheetId="37" r:id="rId9"/>
    <sheet name="8" sheetId="34" r:id="rId10"/>
  </sheets>
  <externalReferences>
    <externalReference r:id="rId11"/>
    <externalReference r:id="rId12"/>
  </externalReferences>
  <definedNames>
    <definedName name="e" localSheetId="7">#REF!</definedName>
    <definedName name="e">#REF!</definedName>
    <definedName name="ergerg" localSheetId="7">#REF!</definedName>
    <definedName name="ergerg">#REF!</definedName>
    <definedName name="Excel_BuiltIn__FilterDatabase" localSheetId="2">#REF!</definedName>
    <definedName name="Excel_BuiltIn__FilterDatabase" localSheetId="3">#REF!</definedName>
    <definedName name="Excel_BuiltIn__FilterDatabase" localSheetId="5">#REF!</definedName>
    <definedName name="Excel_BuiltIn__FilterDatabase" localSheetId="6">#REF!</definedName>
    <definedName name="Excel_BuiltIn__FilterDatabase" localSheetId="7">#REF!</definedName>
    <definedName name="Excel_BuiltIn__FilterDatabase" localSheetId="1">#REF!</definedName>
    <definedName name="Excel_BuiltIn__FilterDatabase">#REF!</definedName>
    <definedName name="Excel_BuiltIn__FilterDatabase_1" localSheetId="2">#REF!</definedName>
    <definedName name="Excel_BuiltIn__FilterDatabase_1" localSheetId="3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1">#REF!</definedName>
    <definedName name="Excel_BuiltIn__FilterDatabase_1">#REF!</definedName>
    <definedName name="Excel_BuiltIn__FilterDatabase_2" localSheetId="2">#REF!</definedName>
    <definedName name="Excel_BuiltIn__FilterDatabase_2" localSheetId="3">#REF!</definedName>
    <definedName name="Excel_BuiltIn__FilterDatabase_2" localSheetId="5">#REF!</definedName>
    <definedName name="Excel_BuiltIn__FilterDatabase_2" localSheetId="6">#REF!</definedName>
    <definedName name="Excel_BuiltIn__FilterDatabase_2" localSheetId="7">#REF!</definedName>
    <definedName name="Excel_BuiltIn__FilterDatabase_2" localSheetId="1">#REF!</definedName>
    <definedName name="Excel_BuiltIn__FilterDatabase_2">#REF!</definedName>
    <definedName name="Excel_BuiltIn__FilterDatabase_3" localSheetId="2">#REF!</definedName>
    <definedName name="Excel_BuiltIn__FilterDatabase_3" localSheetId="3">#REF!</definedName>
    <definedName name="Excel_BuiltIn__FilterDatabase_3" localSheetId="5">#REF!</definedName>
    <definedName name="Excel_BuiltIn__FilterDatabase_3" localSheetId="6">#REF!</definedName>
    <definedName name="Excel_BuiltIn__FilterDatabase_3" localSheetId="7">#REF!</definedName>
    <definedName name="Excel_BuiltIn__FilterDatabase_3">#REF!</definedName>
    <definedName name="Excel_BuiltIn_Print_Titles_1" localSheetId="2">#REF!</definedName>
    <definedName name="Excel_BuiltIn_Print_Titles_1" localSheetId="3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>#REF!</definedName>
    <definedName name="Excel_BuiltIn_Print_Titles_2" localSheetId="2">#REF!</definedName>
    <definedName name="Excel_BuiltIn_Print_Titles_2" localSheetId="3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>#REF!</definedName>
    <definedName name="Excel_BuiltIn_Print_Titles_3" localSheetId="2">'1'!#REF!</definedName>
    <definedName name="Excel_BuiltIn_Print_Titles_3" localSheetId="3">'2'!#REF!</definedName>
    <definedName name="Excel_BuiltIn_Print_Titles_3" localSheetId="5">'4'!#REF!</definedName>
    <definedName name="Excel_BuiltIn_Print_Titles_3" localSheetId="6">'5'!#REF!</definedName>
    <definedName name="Excel_BuiltIn_Print_Titles_3" localSheetId="7">'6'!#REF!</definedName>
    <definedName name="Excel_BuiltIn_Print_Titles_3" localSheetId="1">'[1]1-1'!#REF!</definedName>
    <definedName name="Excel_BuiltIn_Print_Titles_3">#REF!</definedName>
    <definedName name="Excel_BuiltIn_Print_Titles_3_1" localSheetId="2">'1'!#REF!</definedName>
    <definedName name="Excel_BuiltIn_Print_Titles_3_1" localSheetId="3">'2'!#REF!</definedName>
    <definedName name="Excel_BuiltIn_Print_Titles_3_1" localSheetId="5">'4'!#REF!</definedName>
    <definedName name="Excel_BuiltIn_Print_Titles_3_1" localSheetId="6">'5'!#REF!</definedName>
    <definedName name="Excel_BuiltIn_Print_Titles_3_1" localSheetId="7">'6'!#REF!</definedName>
    <definedName name="Excel_BuiltIn_Print_Titles_3_1" localSheetId="1">'[1]1-1'!#REF!</definedName>
    <definedName name="Excel_BuiltIn_Print_Titles_3_1">#REF!</definedName>
    <definedName name="ggrg" localSheetId="7">#REF!</definedName>
    <definedName name="ggrg">#REF!</definedName>
    <definedName name="_xlnm.Print_Area" localSheetId="2">'1'!$A$1:$P$104</definedName>
    <definedName name="_xlnm.Print_Area" localSheetId="3">'2'!$A$1:$P$63</definedName>
    <definedName name="_xlnm.Print_Area" localSheetId="4">'3'!$A$1:$P$32</definedName>
    <definedName name="_xlnm.Print_Area" localSheetId="5">'4'!$A$1:$P$40</definedName>
    <definedName name="_xlnm.Print_Area" localSheetId="6">'5'!$A$1:$P$40</definedName>
    <definedName name="_xlnm.Print_Area" localSheetId="7">'6'!$A$1:$P$66</definedName>
    <definedName name="_xlnm.Print_Area" localSheetId="8">'7'!$A$1:$BD$42</definedName>
    <definedName name="_xlnm.Print_Area" localSheetId="9">'8'!$A$1:$P$32</definedName>
    <definedName name="_xlnm.Print_Area" localSheetId="1">Kopsavilkums!$A$1:$H$34</definedName>
    <definedName name="_xlnm.Print_Area" localSheetId="0">Pas_koptame!$A$1:$C$33</definedName>
    <definedName name="_xlnm.Print_Titles" localSheetId="2">'1'!$13:$15</definedName>
    <definedName name="_xlnm.Print_Titles" localSheetId="3">'2'!$13:$15</definedName>
    <definedName name="_xlnm.Print_Titles" localSheetId="4">'3'!$13:$15</definedName>
    <definedName name="_xlnm.Print_Titles" localSheetId="5">'4'!$13:$15</definedName>
    <definedName name="_xlnm.Print_Titles" localSheetId="6">'5'!$13:$15</definedName>
    <definedName name="_xlnm.Print_Titles" localSheetId="7">'6'!$13:$15</definedName>
    <definedName name="t" localSheetId="7">#REF!</definedName>
    <definedName name="t">#REF!</definedName>
    <definedName name="w" localSheetId="7">#REF!</definedName>
    <definedName name="w">#REF!</definedName>
  </definedNames>
  <calcPr calcId="162913"/>
</workbook>
</file>

<file path=xl/calcChain.xml><?xml version="1.0" encoding="utf-8"?>
<calcChain xmlns="http://schemas.openxmlformats.org/spreadsheetml/2006/main">
  <c r="E47" i="24" l="1"/>
  <c r="E20" i="32" l="1"/>
  <c r="O34" i="37" l="1"/>
  <c r="N34" i="37"/>
  <c r="M34" i="37"/>
  <c r="P34" i="37" s="1"/>
  <c r="L34" i="37"/>
  <c r="K34" i="37"/>
  <c r="L33" i="37"/>
  <c r="O33" i="37"/>
  <c r="N32" i="37"/>
  <c r="M32" i="37"/>
  <c r="L32" i="37"/>
  <c r="N31" i="37"/>
  <c r="L31" i="37"/>
  <c r="N30" i="37"/>
  <c r="M30" i="37"/>
  <c r="L30" i="37"/>
  <c r="N29" i="37"/>
  <c r="L29" i="37"/>
  <c r="N28" i="37"/>
  <c r="M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L20" i="37"/>
  <c r="N19" i="37"/>
  <c r="L19" i="37"/>
  <c r="N18" i="37"/>
  <c r="L18" i="37"/>
  <c r="N17" i="37"/>
  <c r="L17" i="37"/>
  <c r="L35" i="37" s="1"/>
  <c r="H20" i="23" s="1"/>
  <c r="C7" i="37"/>
  <c r="C6" i="37"/>
  <c r="C5" i="37"/>
  <c r="N27" i="32"/>
  <c r="L27" i="32"/>
  <c r="O27" i="32"/>
  <c r="M20" i="37" l="1"/>
  <c r="M17" i="37"/>
  <c r="M19" i="37"/>
  <c r="M21" i="37"/>
  <c r="M23" i="37"/>
  <c r="M25" i="37"/>
  <c r="M27" i="37"/>
  <c r="P27" i="37" s="1"/>
  <c r="M29" i="37"/>
  <c r="M31" i="37"/>
  <c r="M33" i="37"/>
  <c r="M18" i="37"/>
  <c r="M22" i="37"/>
  <c r="M24" i="37"/>
  <c r="M26" i="37"/>
  <c r="K17" i="37"/>
  <c r="O17" i="37"/>
  <c r="P17" i="37" s="1"/>
  <c r="K27" i="37"/>
  <c r="O27" i="37"/>
  <c r="K19" i="37"/>
  <c r="O19" i="37"/>
  <c r="P19" i="37" s="1"/>
  <c r="K23" i="37"/>
  <c r="O23" i="37"/>
  <c r="K18" i="37"/>
  <c r="O18" i="37"/>
  <c r="P18" i="37" s="1"/>
  <c r="K22" i="37"/>
  <c r="O22" i="37"/>
  <c r="K26" i="37"/>
  <c r="O26" i="37"/>
  <c r="K32" i="37"/>
  <c r="O32" i="37"/>
  <c r="K21" i="37"/>
  <c r="O21" i="37"/>
  <c r="P21" i="37" s="1"/>
  <c r="K31" i="37"/>
  <c r="O31" i="37"/>
  <c r="K20" i="37"/>
  <c r="O20" i="37"/>
  <c r="K24" i="37"/>
  <c r="O24" i="37"/>
  <c r="K28" i="37"/>
  <c r="O28" i="37"/>
  <c r="P28" i="37" s="1"/>
  <c r="K30" i="37"/>
  <c r="O30" i="37"/>
  <c r="P30" i="37" s="1"/>
  <c r="K29" i="37"/>
  <c r="O29" i="37"/>
  <c r="P26" i="37"/>
  <c r="P32" i="37"/>
  <c r="K25" i="37"/>
  <c r="O25" i="37"/>
  <c r="K27" i="32"/>
  <c r="M27" i="32"/>
  <c r="P27" i="32" s="1"/>
  <c r="K28" i="32"/>
  <c r="P29" i="37" l="1"/>
  <c r="P24" i="37"/>
  <c r="P22" i="37"/>
  <c r="M35" i="37"/>
  <c r="E20" i="23" s="1"/>
  <c r="P25" i="37"/>
  <c r="P20" i="37"/>
  <c r="P23" i="37"/>
  <c r="P31" i="37"/>
  <c r="K33" i="37"/>
  <c r="N33" i="37"/>
  <c r="O35" i="37"/>
  <c r="G20" i="23" s="1"/>
  <c r="N35" i="37" l="1"/>
  <c r="F20" i="23" s="1"/>
  <c r="P33" i="37"/>
  <c r="P35" i="37" s="1"/>
  <c r="N10" i="37" l="1"/>
  <c r="D20" i="23"/>
  <c r="O31" i="25"/>
  <c r="L31" i="25"/>
  <c r="N31" i="25"/>
  <c r="M31" i="25"/>
  <c r="P31" i="25" s="1"/>
  <c r="N28" i="32"/>
  <c r="L28" i="32"/>
  <c r="O28" i="32"/>
  <c r="M28" i="32"/>
  <c r="P28" i="32" l="1"/>
  <c r="L60" i="36" l="1"/>
  <c r="M60" i="36"/>
  <c r="M58" i="36"/>
  <c r="M54" i="36"/>
  <c r="M50" i="36"/>
  <c r="M46" i="36"/>
  <c r="M42" i="36"/>
  <c r="M38" i="36"/>
  <c r="O37" i="36"/>
  <c r="O36" i="36"/>
  <c r="O34" i="36"/>
  <c r="M30" i="36"/>
  <c r="N59" i="36"/>
  <c r="L59" i="36"/>
  <c r="N58" i="36"/>
  <c r="L58" i="36"/>
  <c r="N57" i="36"/>
  <c r="M57" i="36"/>
  <c r="L57" i="36"/>
  <c r="N56" i="36"/>
  <c r="L56" i="36"/>
  <c r="N55" i="36"/>
  <c r="L55" i="36"/>
  <c r="N54" i="36"/>
  <c r="L54" i="36"/>
  <c r="N53" i="36"/>
  <c r="M53" i="36"/>
  <c r="L53" i="36"/>
  <c r="N52" i="36"/>
  <c r="L52" i="36"/>
  <c r="N51" i="36"/>
  <c r="L51" i="36"/>
  <c r="N50" i="36"/>
  <c r="L50" i="36"/>
  <c r="N49" i="36"/>
  <c r="M49" i="36"/>
  <c r="L49" i="36"/>
  <c r="N48" i="36"/>
  <c r="L48" i="36"/>
  <c r="N47" i="36"/>
  <c r="L47" i="36"/>
  <c r="N46" i="36"/>
  <c r="L46" i="36"/>
  <c r="N45" i="36"/>
  <c r="M45" i="36"/>
  <c r="L45" i="36"/>
  <c r="N44" i="36"/>
  <c r="L44" i="36"/>
  <c r="N43" i="36"/>
  <c r="L43" i="36"/>
  <c r="N42" i="36"/>
  <c r="L42" i="36"/>
  <c r="N41" i="36"/>
  <c r="M41" i="36"/>
  <c r="L41" i="36"/>
  <c r="N40" i="36"/>
  <c r="L40" i="36"/>
  <c r="N39" i="36"/>
  <c r="L39" i="36"/>
  <c r="N38" i="36"/>
  <c r="L38" i="36"/>
  <c r="N37" i="36"/>
  <c r="L37" i="36"/>
  <c r="N36" i="36"/>
  <c r="L36" i="36"/>
  <c r="N35" i="36"/>
  <c r="M35" i="36"/>
  <c r="L35" i="36"/>
  <c r="N34" i="36"/>
  <c r="L34" i="36"/>
  <c r="N33" i="36"/>
  <c r="M33" i="36"/>
  <c r="L33" i="36"/>
  <c r="N32" i="36"/>
  <c r="L32" i="36"/>
  <c r="N31" i="36"/>
  <c r="L31" i="36"/>
  <c r="N30" i="36"/>
  <c r="L30" i="36"/>
  <c r="L29" i="36"/>
  <c r="N28" i="36"/>
  <c r="L28" i="36"/>
  <c r="N27" i="36"/>
  <c r="M27" i="36"/>
  <c r="L27" i="36"/>
  <c r="N26" i="36"/>
  <c r="L26" i="36"/>
  <c r="M34" i="36" l="1"/>
  <c r="M31" i="36"/>
  <c r="M39" i="36"/>
  <c r="M47" i="36"/>
  <c r="M43" i="36"/>
  <c r="M51" i="36"/>
  <c r="M59" i="36"/>
  <c r="M55" i="36"/>
  <c r="O60" i="36"/>
  <c r="O57" i="36"/>
  <c r="P57" i="36" s="1"/>
  <c r="K57" i="36"/>
  <c r="O55" i="36"/>
  <c r="K55" i="36"/>
  <c r="O59" i="36"/>
  <c r="K59" i="36"/>
  <c r="M56" i="36"/>
  <c r="O54" i="36"/>
  <c r="P54" i="36" s="1"/>
  <c r="O56" i="36"/>
  <c r="O58" i="36"/>
  <c r="P58" i="36" s="1"/>
  <c r="O51" i="36"/>
  <c r="K51" i="36"/>
  <c r="K53" i="36"/>
  <c r="O53" i="36"/>
  <c r="P53" i="36" s="1"/>
  <c r="M52" i="36"/>
  <c r="O50" i="36"/>
  <c r="P50" i="36" s="1"/>
  <c r="O52" i="36"/>
  <c r="O47" i="36"/>
  <c r="K47" i="36"/>
  <c r="O39" i="36"/>
  <c r="K39" i="36"/>
  <c r="O43" i="36"/>
  <c r="P43" i="36" s="1"/>
  <c r="K43" i="36"/>
  <c r="K41" i="36"/>
  <c r="O41" i="36"/>
  <c r="P41" i="36" s="1"/>
  <c r="K45" i="36"/>
  <c r="O45" i="36"/>
  <c r="P45" i="36" s="1"/>
  <c r="K49" i="36"/>
  <c r="O49" i="36"/>
  <c r="P49" i="36" s="1"/>
  <c r="M40" i="36"/>
  <c r="M44" i="36"/>
  <c r="M48" i="36"/>
  <c r="O38" i="36"/>
  <c r="P38" i="36" s="1"/>
  <c r="O40" i="36"/>
  <c r="O42" i="36"/>
  <c r="P42" i="36" s="1"/>
  <c r="O44" i="36"/>
  <c r="O46" i="36"/>
  <c r="P46" i="36" s="1"/>
  <c r="O48" i="36"/>
  <c r="M37" i="36"/>
  <c r="P37" i="36" s="1"/>
  <c r="K37" i="36"/>
  <c r="M36" i="36"/>
  <c r="P36" i="36" s="1"/>
  <c r="K36" i="36"/>
  <c r="O35" i="36"/>
  <c r="P35" i="36" s="1"/>
  <c r="K35" i="36"/>
  <c r="P34" i="36"/>
  <c r="K34" i="36"/>
  <c r="O33" i="36"/>
  <c r="P33" i="36" s="1"/>
  <c r="K33" i="36"/>
  <c r="O31" i="36"/>
  <c r="K31" i="36"/>
  <c r="M32" i="36"/>
  <c r="O30" i="36"/>
  <c r="P30" i="36" s="1"/>
  <c r="O32" i="36"/>
  <c r="M29" i="36"/>
  <c r="O29" i="36"/>
  <c r="K27" i="36"/>
  <c r="O27" i="36"/>
  <c r="P27" i="36" s="1"/>
  <c r="M28" i="36"/>
  <c r="O28" i="36"/>
  <c r="K26" i="36"/>
  <c r="O26" i="36"/>
  <c r="M26" i="36"/>
  <c r="P55" i="36" l="1"/>
  <c r="P51" i="36"/>
  <c r="P39" i="36"/>
  <c r="P47" i="36"/>
  <c r="P31" i="36"/>
  <c r="P32" i="36"/>
  <c r="P56" i="36"/>
  <c r="P26" i="36"/>
  <c r="K30" i="36"/>
  <c r="P59" i="36"/>
  <c r="K54" i="36"/>
  <c r="K58" i="36"/>
  <c r="K56" i="36"/>
  <c r="P40" i="36"/>
  <c r="K52" i="36"/>
  <c r="P48" i="36"/>
  <c r="K38" i="36"/>
  <c r="K48" i="36"/>
  <c r="P52" i="36"/>
  <c r="K46" i="36"/>
  <c r="K40" i="36"/>
  <c r="K50" i="36"/>
  <c r="P44" i="36"/>
  <c r="K44" i="36"/>
  <c r="K42" i="36"/>
  <c r="K32" i="36"/>
  <c r="K28" i="36"/>
  <c r="P28" i="36"/>
  <c r="N25" i="36" l="1"/>
  <c r="K25" i="36"/>
  <c r="M25" i="36"/>
  <c r="O24" i="36"/>
  <c r="N24" i="36"/>
  <c r="K24" i="36"/>
  <c r="M24" i="36"/>
  <c r="L24" i="36"/>
  <c r="O23" i="36"/>
  <c r="N23" i="36"/>
  <c r="L23" i="36"/>
  <c r="K23" i="36"/>
  <c r="M23" i="36"/>
  <c r="O22" i="36"/>
  <c r="N22" i="36"/>
  <c r="L22" i="36"/>
  <c r="K22" i="36"/>
  <c r="M22" i="36"/>
  <c r="O21" i="36"/>
  <c r="N21" i="36"/>
  <c r="L21" i="36"/>
  <c r="K21" i="36"/>
  <c r="M21" i="36"/>
  <c r="K19" i="36"/>
  <c r="O19" i="36"/>
  <c r="N17" i="36"/>
  <c r="K17" i="36"/>
  <c r="P23" i="36" l="1"/>
  <c r="P21" i="36"/>
  <c r="P24" i="36"/>
  <c r="P22" i="36"/>
  <c r="L18" i="36"/>
  <c r="M18" i="36"/>
  <c r="N18" i="36"/>
  <c r="O17" i="36"/>
  <c r="O18" i="36"/>
  <c r="M19" i="36"/>
  <c r="O25" i="36"/>
  <c r="P25" i="36" s="1"/>
  <c r="L17" i="36"/>
  <c r="N19" i="36"/>
  <c r="L25" i="36"/>
  <c r="L19" i="36"/>
  <c r="M17" i="36"/>
  <c r="L38" i="25"/>
  <c r="N38" i="25"/>
  <c r="L39" i="25"/>
  <c r="N39" i="25"/>
  <c r="K32" i="32"/>
  <c r="K31" i="32"/>
  <c r="K29" i="32"/>
  <c r="K26" i="32"/>
  <c r="K25" i="32"/>
  <c r="K23" i="32"/>
  <c r="K22" i="32"/>
  <c r="K17" i="32"/>
  <c r="N25" i="26"/>
  <c r="L25" i="26"/>
  <c r="N24" i="26"/>
  <c r="L24" i="26"/>
  <c r="N23" i="26"/>
  <c r="L23" i="26"/>
  <c r="O23" i="26"/>
  <c r="N22" i="26"/>
  <c r="L22" i="26"/>
  <c r="N21" i="26"/>
  <c r="L21" i="26"/>
  <c r="N20" i="26"/>
  <c r="L20" i="26"/>
  <c r="O20" i="26"/>
  <c r="N19" i="26"/>
  <c r="L19" i="26"/>
  <c r="N18" i="26"/>
  <c r="L18" i="26"/>
  <c r="K19" i="33"/>
  <c r="N20" i="36" l="1"/>
  <c r="P18" i="36"/>
  <c r="P19" i="36"/>
  <c r="K18" i="36"/>
  <c r="P17" i="36"/>
  <c r="K34" i="32"/>
  <c r="K24" i="32"/>
  <c r="K30" i="32"/>
  <c r="K21" i="32"/>
  <c r="M25" i="26"/>
  <c r="O25" i="26"/>
  <c r="M24" i="26"/>
  <c r="O24" i="26"/>
  <c r="M23" i="26"/>
  <c r="P23" i="26" s="1"/>
  <c r="K23" i="26"/>
  <c r="O22" i="26"/>
  <c r="M22" i="26"/>
  <c r="M21" i="26"/>
  <c r="O21" i="26"/>
  <c r="M20" i="26"/>
  <c r="P20" i="26" s="1"/>
  <c r="K20" i="26"/>
  <c r="O19" i="26"/>
  <c r="M19" i="26"/>
  <c r="M18" i="26"/>
  <c r="O18" i="26"/>
  <c r="K20" i="33"/>
  <c r="M39" i="25"/>
  <c r="M38" i="25"/>
  <c r="N94" i="24"/>
  <c r="L94" i="24"/>
  <c r="N93" i="24"/>
  <c r="L93" i="24"/>
  <c r="N92" i="24"/>
  <c r="L92" i="24"/>
  <c r="N91" i="24"/>
  <c r="L91" i="24"/>
  <c r="N82" i="24"/>
  <c r="L82" i="24"/>
  <c r="L31" i="32"/>
  <c r="N31" i="32"/>
  <c r="L32" i="32"/>
  <c r="M32" i="32"/>
  <c r="N32" i="32"/>
  <c r="O32" i="32"/>
  <c r="L34" i="32"/>
  <c r="M34" i="32"/>
  <c r="N34" i="32"/>
  <c r="L27" i="26"/>
  <c r="N27" i="26"/>
  <c r="L28" i="26"/>
  <c r="N28" i="26"/>
  <c r="L29" i="26"/>
  <c r="N29" i="26"/>
  <c r="L30" i="26"/>
  <c r="N30" i="26"/>
  <c r="L31" i="26"/>
  <c r="N31" i="26"/>
  <c r="L17" i="33"/>
  <c r="N17" i="33"/>
  <c r="L22" i="33"/>
  <c r="M22" i="33"/>
  <c r="N22" i="33"/>
  <c r="O22" i="33"/>
  <c r="L24" i="33"/>
  <c r="M24" i="33"/>
  <c r="N24" i="33"/>
  <c r="O24" i="33"/>
  <c r="L20" i="36" l="1"/>
  <c r="L61" i="36" s="1"/>
  <c r="H19" i="23" s="1"/>
  <c r="P19" i="26"/>
  <c r="P24" i="33"/>
  <c r="O34" i="32"/>
  <c r="P34" i="32" s="1"/>
  <c r="N29" i="36"/>
  <c r="K29" i="36"/>
  <c r="O20" i="36"/>
  <c r="O61" i="36" s="1"/>
  <c r="G19" i="23" s="1"/>
  <c r="M20" i="36"/>
  <c r="P32" i="32"/>
  <c r="P25" i="26"/>
  <c r="K25" i="26"/>
  <c r="P24" i="26"/>
  <c r="K24" i="26"/>
  <c r="P22" i="26"/>
  <c r="K22" i="26"/>
  <c r="P21" i="26"/>
  <c r="K21" i="26"/>
  <c r="K19" i="26"/>
  <c r="P18" i="26"/>
  <c r="K18" i="26"/>
  <c r="P22" i="33"/>
  <c r="K47" i="24"/>
  <c r="O38" i="25" l="1"/>
  <c r="P38" i="25" s="1"/>
  <c r="O39" i="25"/>
  <c r="P39" i="25" s="1"/>
  <c r="P29" i="36"/>
  <c r="P20" i="36"/>
  <c r="M61" i="36"/>
  <c r="E19" i="23" s="1"/>
  <c r="K20" i="36"/>
  <c r="L23" i="34"/>
  <c r="N23" i="34"/>
  <c r="K24" i="34"/>
  <c r="K20" i="34"/>
  <c r="K19" i="34"/>
  <c r="K32" i="26"/>
  <c r="M31" i="26"/>
  <c r="M29" i="26"/>
  <c r="K23" i="33"/>
  <c r="K22" i="33"/>
  <c r="N47" i="25"/>
  <c r="L47" i="25"/>
  <c r="N56" i="25"/>
  <c r="L56" i="25"/>
  <c r="N53" i="25"/>
  <c r="L53" i="25"/>
  <c r="O56" i="25"/>
  <c r="O53" i="25"/>
  <c r="O47" i="25"/>
  <c r="N21" i="24"/>
  <c r="L21" i="24"/>
  <c r="O21" i="24"/>
  <c r="K18" i="24"/>
  <c r="K31" i="24" l="1"/>
  <c r="K32" i="24"/>
  <c r="O82" i="24"/>
  <c r="M82" i="24"/>
  <c r="N60" i="36"/>
  <c r="K60" i="36"/>
  <c r="K21" i="24"/>
  <c r="M31" i="32"/>
  <c r="K19" i="32"/>
  <c r="K31" i="26"/>
  <c r="O30" i="26"/>
  <c r="M30" i="26"/>
  <c r="O28" i="26"/>
  <c r="M28" i="26"/>
  <c r="K27" i="26"/>
  <c r="M27" i="26"/>
  <c r="O17" i="33"/>
  <c r="M17" i="33"/>
  <c r="M56" i="25"/>
  <c r="P56" i="25" s="1"/>
  <c r="O94" i="24"/>
  <c r="M94" i="24"/>
  <c r="O93" i="24"/>
  <c r="M93" i="24"/>
  <c r="O92" i="24"/>
  <c r="M92" i="24"/>
  <c r="O91" i="24"/>
  <c r="M91" i="24"/>
  <c r="K88" i="24"/>
  <c r="K86" i="24"/>
  <c r="K85" i="24"/>
  <c r="K84" i="24"/>
  <c r="K30" i="24"/>
  <c r="M21" i="24"/>
  <c r="P21" i="24" s="1"/>
  <c r="M47" i="25"/>
  <c r="P47" i="25" s="1"/>
  <c r="M53" i="25"/>
  <c r="P53" i="25" s="1"/>
  <c r="K23" i="34"/>
  <c r="O23" i="34"/>
  <c r="M23" i="34"/>
  <c r="K21" i="34"/>
  <c r="K18" i="34"/>
  <c r="K22" i="34"/>
  <c r="K17" i="34"/>
  <c r="K25" i="34"/>
  <c r="K17" i="26"/>
  <c r="K26" i="26"/>
  <c r="K24" i="33"/>
  <c r="K20" i="24"/>
  <c r="K19" i="24"/>
  <c r="K17" i="24"/>
  <c r="K30" i="26" l="1"/>
  <c r="P17" i="33"/>
  <c r="K17" i="33"/>
  <c r="P28" i="26"/>
  <c r="P91" i="24"/>
  <c r="P93" i="24"/>
  <c r="K82" i="24"/>
  <c r="P92" i="24"/>
  <c r="P94" i="24"/>
  <c r="P82" i="24"/>
  <c r="K28" i="26"/>
  <c r="P30" i="26"/>
  <c r="K87" i="24"/>
  <c r="P60" i="36"/>
  <c r="P61" i="36" s="1"/>
  <c r="N61" i="36"/>
  <c r="F19" i="23" s="1"/>
  <c r="O31" i="32"/>
  <c r="P31" i="32" s="1"/>
  <c r="K20" i="32"/>
  <c r="K18" i="32"/>
  <c r="O31" i="26"/>
  <c r="P31" i="26" s="1"/>
  <c r="O27" i="26"/>
  <c r="P27" i="26" s="1"/>
  <c r="K29" i="26"/>
  <c r="O29" i="26"/>
  <c r="P29" i="26" s="1"/>
  <c r="K18" i="33"/>
  <c r="K94" i="24"/>
  <c r="K93" i="24"/>
  <c r="K92" i="24"/>
  <c r="K91" i="24"/>
  <c r="K89" i="24"/>
  <c r="K83" i="24"/>
  <c r="K34" i="24"/>
  <c r="K29" i="24"/>
  <c r="P23" i="34"/>
  <c r="N10" i="36" l="1"/>
  <c r="D19" i="23"/>
  <c r="N88" i="24" l="1"/>
  <c r="L88" i="24"/>
  <c r="M88" i="24"/>
  <c r="O88" i="24"/>
  <c r="M26" i="32"/>
  <c r="O26" i="32"/>
  <c r="N26" i="32"/>
  <c r="L26" i="32"/>
  <c r="L22" i="32"/>
  <c r="N22" i="32"/>
  <c r="M22" i="32"/>
  <c r="O22" i="32"/>
  <c r="M25" i="32"/>
  <c r="N25" i="32"/>
  <c r="O25" i="32"/>
  <c r="L25" i="32"/>
  <c r="L89" i="24"/>
  <c r="N89" i="24"/>
  <c r="M89" i="24"/>
  <c r="O89" i="24"/>
  <c r="M30" i="32"/>
  <c r="O30" i="32"/>
  <c r="N30" i="32"/>
  <c r="L30" i="32"/>
  <c r="L19" i="32"/>
  <c r="N19" i="32"/>
  <c r="M19" i="32"/>
  <c r="O19" i="32"/>
  <c r="L17" i="32"/>
  <c r="N17" i="32"/>
  <c r="M17" i="32"/>
  <c r="O17" i="32"/>
  <c r="L21" i="32"/>
  <c r="N21" i="32"/>
  <c r="M21" i="32"/>
  <c r="O21" i="32"/>
  <c r="L18" i="32"/>
  <c r="N18" i="32"/>
  <c r="M18" i="32"/>
  <c r="O18" i="32"/>
  <c r="P89" i="24" l="1"/>
  <c r="M23" i="33"/>
  <c r="O23" i="33"/>
  <c r="N23" i="33"/>
  <c r="L23" i="33"/>
  <c r="P88" i="24"/>
  <c r="P30" i="32"/>
  <c r="P25" i="32"/>
  <c r="P19" i="32"/>
  <c r="N18" i="33"/>
  <c r="L18" i="33"/>
  <c r="M18" i="33"/>
  <c r="O18" i="33"/>
  <c r="P18" i="32"/>
  <c r="P22" i="32"/>
  <c r="P26" i="32"/>
  <c r="L20" i="32"/>
  <c r="N20" i="32"/>
  <c r="M20" i="32"/>
  <c r="O20" i="32"/>
  <c r="L29" i="32"/>
  <c r="N29" i="32"/>
  <c r="M29" i="32"/>
  <c r="O29" i="32"/>
  <c r="P21" i="32"/>
  <c r="P17" i="32"/>
  <c r="L54" i="25"/>
  <c r="O54" i="25"/>
  <c r="N54" i="25"/>
  <c r="M54" i="25"/>
  <c r="O55" i="25"/>
  <c r="N55" i="25"/>
  <c r="M55" i="25"/>
  <c r="L55" i="25"/>
  <c r="P20" i="32" l="1"/>
  <c r="P18" i="33"/>
  <c r="P23" i="33"/>
  <c r="L24" i="25"/>
  <c r="N24" i="25"/>
  <c r="M24" i="25"/>
  <c r="O24" i="25"/>
  <c r="L23" i="25"/>
  <c r="N23" i="25"/>
  <c r="M23" i="25"/>
  <c r="O23" i="25"/>
  <c r="M22" i="25"/>
  <c r="O22" i="25"/>
  <c r="L22" i="25"/>
  <c r="N22" i="25"/>
  <c r="P29" i="32"/>
  <c r="P54" i="25"/>
  <c r="P55" i="25"/>
  <c r="P22" i="25" l="1"/>
  <c r="P24" i="25"/>
  <c r="L87" i="24"/>
  <c r="N87" i="24"/>
  <c r="M87" i="24"/>
  <c r="O87" i="24"/>
  <c r="L84" i="24"/>
  <c r="N84" i="24"/>
  <c r="M84" i="24"/>
  <c r="O84" i="24"/>
  <c r="L85" i="24"/>
  <c r="N85" i="24"/>
  <c r="M85" i="24"/>
  <c r="O85" i="24"/>
  <c r="L83" i="24"/>
  <c r="N83" i="24"/>
  <c r="M83" i="24"/>
  <c r="O83" i="24"/>
  <c r="P23" i="25"/>
  <c r="K27" i="24"/>
  <c r="K25" i="24"/>
  <c r="N86" i="24" l="1"/>
  <c r="L86" i="24"/>
  <c r="M86" i="24"/>
  <c r="O86" i="24"/>
  <c r="P83" i="24"/>
  <c r="P85" i="24"/>
  <c r="P84" i="24"/>
  <c r="P87" i="24"/>
  <c r="L30" i="24"/>
  <c r="N30" i="24"/>
  <c r="M30" i="24"/>
  <c r="O30" i="24"/>
  <c r="L29" i="24"/>
  <c r="N29" i="24"/>
  <c r="M29" i="24"/>
  <c r="O29" i="24"/>
  <c r="C21" i="23"/>
  <c r="C18" i="23"/>
  <c r="C17" i="23"/>
  <c r="C16" i="23"/>
  <c r="C15" i="23"/>
  <c r="C14" i="23"/>
  <c r="P86" i="24" l="1"/>
  <c r="P29" i="24"/>
  <c r="P30" i="24"/>
  <c r="L27" i="24"/>
  <c r="O27" i="24"/>
  <c r="M27" i="24"/>
  <c r="N27" i="24"/>
  <c r="N25" i="34"/>
  <c r="L25" i="34"/>
  <c r="M25" i="34"/>
  <c r="N24" i="34"/>
  <c r="L24" i="34"/>
  <c r="O24" i="34"/>
  <c r="O22" i="34"/>
  <c r="N22" i="34"/>
  <c r="M22" i="34"/>
  <c r="L22" i="34"/>
  <c r="N21" i="34"/>
  <c r="L21" i="34"/>
  <c r="O21" i="34"/>
  <c r="M21" i="34"/>
  <c r="N20" i="34"/>
  <c r="L20" i="34"/>
  <c r="O20" i="34"/>
  <c r="M20" i="34"/>
  <c r="O19" i="34"/>
  <c r="N19" i="34"/>
  <c r="L19" i="34"/>
  <c r="M19" i="34"/>
  <c r="O18" i="34"/>
  <c r="N18" i="34"/>
  <c r="M18" i="34"/>
  <c r="L18" i="34"/>
  <c r="O17" i="34"/>
  <c r="N17" i="34"/>
  <c r="L17" i="34"/>
  <c r="M17" i="34"/>
  <c r="L26" i="34" l="1"/>
  <c r="H21" i="23" s="1"/>
  <c r="N26" i="34"/>
  <c r="F21" i="23" s="1"/>
  <c r="N31" i="24"/>
  <c r="E22" i="24"/>
  <c r="O32" i="24" s="1"/>
  <c r="P18" i="34"/>
  <c r="P27" i="24"/>
  <c r="P19" i="34"/>
  <c r="P20" i="34"/>
  <c r="P21" i="34"/>
  <c r="P22" i="34"/>
  <c r="P17" i="34"/>
  <c r="M24" i="34"/>
  <c r="P24" i="34" s="1"/>
  <c r="O25" i="34"/>
  <c r="P25" i="34" s="1"/>
  <c r="M31" i="24" l="1"/>
  <c r="L31" i="24"/>
  <c r="O31" i="24"/>
  <c r="M26" i="34"/>
  <c r="E21" i="23" s="1"/>
  <c r="M32" i="24"/>
  <c r="N32" i="24"/>
  <c r="L32" i="24"/>
  <c r="P26" i="34"/>
  <c r="D21" i="23" s="1"/>
  <c r="O26" i="34"/>
  <c r="G21" i="23" s="1"/>
  <c r="P31" i="24" l="1"/>
  <c r="P32" i="24"/>
  <c r="E20" i="33"/>
  <c r="M19" i="33"/>
  <c r="O19" i="33"/>
  <c r="N19" i="33"/>
  <c r="L19" i="33"/>
  <c r="N10" i="34"/>
  <c r="M23" i="32"/>
  <c r="O23" i="32"/>
  <c r="N23" i="32"/>
  <c r="L23" i="32"/>
  <c r="L24" i="32"/>
  <c r="N24" i="32"/>
  <c r="M24" i="32"/>
  <c r="O24" i="32"/>
  <c r="N52" i="24"/>
  <c r="L52" i="24"/>
  <c r="O52" i="24"/>
  <c r="O63" i="24"/>
  <c r="N63" i="24"/>
  <c r="P23" i="32" l="1"/>
  <c r="P19" i="33"/>
  <c r="M20" i="33"/>
  <c r="M25" i="33" s="1"/>
  <c r="E16" i="23" s="1"/>
  <c r="O20" i="33"/>
  <c r="O25" i="33" s="1"/>
  <c r="G16" i="23" s="1"/>
  <c r="N20" i="33"/>
  <c r="N25" i="33" s="1"/>
  <c r="F16" i="23" s="1"/>
  <c r="L20" i="33"/>
  <c r="L25" i="33" s="1"/>
  <c r="H16" i="23" s="1"/>
  <c r="L47" i="24"/>
  <c r="N47" i="24"/>
  <c r="O47" i="24"/>
  <c r="M47" i="24"/>
  <c r="P24" i="32"/>
  <c r="N49" i="25"/>
  <c r="O49" i="25"/>
  <c r="M50" i="25"/>
  <c r="L50" i="25"/>
  <c r="K52" i="24"/>
  <c r="M52" i="24"/>
  <c r="P52" i="24" s="1"/>
  <c r="K63" i="24"/>
  <c r="M63" i="24"/>
  <c r="P63" i="24" s="1"/>
  <c r="L63" i="24"/>
  <c r="N50" i="25"/>
  <c r="O50" i="25"/>
  <c r="M49" i="25"/>
  <c r="L49" i="25"/>
  <c r="P49" i="25" l="1"/>
  <c r="P47" i="24"/>
  <c r="P20" i="33"/>
  <c r="P25" i="33" s="1"/>
  <c r="P50" i="25"/>
  <c r="N37" i="24"/>
  <c r="N10" i="33" l="1"/>
  <c r="D16" i="23"/>
  <c r="L37" i="24"/>
  <c r="O37" i="24"/>
  <c r="K37" i="24"/>
  <c r="M37" i="24"/>
  <c r="P37" i="24" l="1"/>
  <c r="N46" i="25"/>
  <c r="C6" i="24"/>
  <c r="C6" i="25" s="1"/>
  <c r="C6" i="26" s="1"/>
  <c r="C5" i="23"/>
  <c r="C7" i="24" s="1"/>
  <c r="C7" i="25" s="1"/>
  <c r="C7" i="26" s="1"/>
  <c r="C3" i="23"/>
  <c r="C5" i="24" s="1"/>
  <c r="C5" i="25" s="1"/>
  <c r="C5" i="26" s="1"/>
  <c r="C6" i="32" l="1"/>
  <c r="C6" i="33"/>
  <c r="C5" i="32"/>
  <c r="C5" i="33"/>
  <c r="C7" i="32"/>
  <c r="C7" i="33"/>
  <c r="O46" i="25"/>
  <c r="M46" i="25"/>
  <c r="L46" i="25"/>
  <c r="E26" i="25"/>
  <c r="L26" i="25" l="1"/>
  <c r="N26" i="25"/>
  <c r="M26" i="25"/>
  <c r="O26" i="25"/>
  <c r="C7" i="36"/>
  <c r="C5" i="36"/>
  <c r="C6" i="36"/>
  <c r="P46" i="25"/>
  <c r="C7" i="34"/>
  <c r="C5" i="34"/>
  <c r="C6" i="34"/>
  <c r="P26" i="25" l="1"/>
  <c r="N73" i="24"/>
  <c r="K73" i="24"/>
  <c r="M73" i="24" l="1"/>
  <c r="L73" i="24"/>
  <c r="O73" i="24"/>
  <c r="P73" i="24" l="1"/>
  <c r="K58" i="24"/>
  <c r="N51" i="25" l="1"/>
  <c r="M51" i="25"/>
  <c r="L51" i="25"/>
  <c r="O51" i="25"/>
  <c r="P51" i="25" l="1"/>
  <c r="N66" i="24" l="1"/>
  <c r="L66" i="24"/>
  <c r="M66" i="24"/>
  <c r="O66" i="24" l="1"/>
  <c r="P66" i="24" s="1"/>
  <c r="K53" i="24" l="1"/>
  <c r="K66" i="24"/>
  <c r="L95" i="24" l="1"/>
  <c r="O95" i="24"/>
  <c r="L96" i="24"/>
  <c r="N96" i="24"/>
  <c r="O96" i="24"/>
  <c r="L97" i="24"/>
  <c r="N97" i="24"/>
  <c r="O97" i="24"/>
  <c r="L98" i="24"/>
  <c r="N98" i="24"/>
  <c r="O98" i="24"/>
  <c r="M95" i="24"/>
  <c r="K96" i="24"/>
  <c r="K97" i="24"/>
  <c r="M98" i="24"/>
  <c r="N95" i="24"/>
  <c r="P98" i="24" l="1"/>
  <c r="K98" i="24"/>
  <c r="M97" i="24"/>
  <c r="P97" i="24" s="1"/>
  <c r="P95" i="24"/>
  <c r="M96" i="24"/>
  <c r="P96" i="24" s="1"/>
  <c r="K95" i="24"/>
  <c r="L35" i="32" l="1"/>
  <c r="H18" i="23" s="1"/>
  <c r="N35" i="32"/>
  <c r="F18" i="23" s="1"/>
  <c r="M35" i="32"/>
  <c r="E18" i="23" s="1"/>
  <c r="O35" i="32"/>
  <c r="G18" i="23" s="1"/>
  <c r="L33" i="26"/>
  <c r="O32" i="26"/>
  <c r="N32" i="26"/>
  <c r="L32" i="26"/>
  <c r="N26" i="26"/>
  <c r="N42" i="25"/>
  <c r="L36" i="25"/>
  <c r="L16" i="25"/>
  <c r="N16" i="25"/>
  <c r="L17" i="25"/>
  <c r="N17" i="25"/>
  <c r="L30" i="25"/>
  <c r="N30" i="25"/>
  <c r="L32" i="25"/>
  <c r="N32" i="25"/>
  <c r="L33" i="25"/>
  <c r="N33" i="25"/>
  <c r="M11" i="26"/>
  <c r="N64" i="24"/>
  <c r="L77" i="24"/>
  <c r="N78" i="24"/>
  <c r="L76" i="24"/>
  <c r="N74" i="24"/>
  <c r="O72" i="24"/>
  <c r="L71" i="24"/>
  <c r="K23" i="24"/>
  <c r="K24" i="24"/>
  <c r="K26" i="24"/>
  <c r="K28" i="24"/>
  <c r="K35" i="24"/>
  <c r="L35" i="24"/>
  <c r="N35" i="24"/>
  <c r="O35" i="24"/>
  <c r="K36" i="24"/>
  <c r="K39" i="24"/>
  <c r="K40" i="24"/>
  <c r="K41" i="24"/>
  <c r="K42" i="24"/>
  <c r="K44" i="24"/>
  <c r="K45" i="24"/>
  <c r="K46" i="24"/>
  <c r="K48" i="24"/>
  <c r="K49" i="24"/>
  <c r="K51" i="24"/>
  <c r="K54" i="24"/>
  <c r="K57" i="24"/>
  <c r="K59" i="24"/>
  <c r="K60" i="24"/>
  <c r="L62" i="24"/>
  <c r="N62" i="24"/>
  <c r="O62" i="24"/>
  <c r="K64" i="24"/>
  <c r="K65" i="24"/>
  <c r="L65" i="24"/>
  <c r="N65" i="24"/>
  <c r="O65" i="24"/>
  <c r="L67" i="24"/>
  <c r="N67" i="24"/>
  <c r="O67" i="24"/>
  <c r="K68" i="24"/>
  <c r="K71" i="24"/>
  <c r="N71" i="24"/>
  <c r="K72" i="24"/>
  <c r="L74" i="24"/>
  <c r="K76" i="24"/>
  <c r="K77" i="24"/>
  <c r="K78" i="24"/>
  <c r="M79" i="24"/>
  <c r="L79" i="24"/>
  <c r="N79" i="24"/>
  <c r="O79" i="24"/>
  <c r="K80" i="24"/>
  <c r="L80" i="24"/>
  <c r="N80" i="24"/>
  <c r="O80" i="24"/>
  <c r="M35" i="25"/>
  <c r="L35" i="25"/>
  <c r="N35" i="25"/>
  <c r="O35" i="25"/>
  <c r="L37" i="25"/>
  <c r="N37" i="25"/>
  <c r="L40" i="25"/>
  <c r="N40" i="25"/>
  <c r="L41" i="25"/>
  <c r="N41" i="25"/>
  <c r="L44" i="25"/>
  <c r="N44" i="25"/>
  <c r="L45" i="25"/>
  <c r="N45" i="25"/>
  <c r="N36" i="25" l="1"/>
  <c r="L42" i="25"/>
  <c r="N17" i="26"/>
  <c r="P35" i="32"/>
  <c r="O64" i="24"/>
  <c r="L78" i="24"/>
  <c r="L68" i="24"/>
  <c r="M57" i="24"/>
  <c r="L53" i="24"/>
  <c r="N53" i="24"/>
  <c r="M53" i="24"/>
  <c r="O53" i="24"/>
  <c r="O16" i="25"/>
  <c r="O33" i="26"/>
  <c r="M45" i="25"/>
  <c r="O45" i="25"/>
  <c r="M44" i="25"/>
  <c r="O44" i="25"/>
  <c r="M42" i="25"/>
  <c r="O42" i="25"/>
  <c r="M41" i="25"/>
  <c r="O41" i="25"/>
  <c r="M40" i="25"/>
  <c r="O40" i="25"/>
  <c r="M37" i="25"/>
  <c r="O37" i="25"/>
  <c r="M36" i="25"/>
  <c r="O36" i="25"/>
  <c r="M33" i="25"/>
  <c r="O33" i="25"/>
  <c r="O32" i="25"/>
  <c r="O30" i="25"/>
  <c r="M17" i="25"/>
  <c r="O17" i="25"/>
  <c r="O43" i="25"/>
  <c r="L43" i="25"/>
  <c r="N43" i="25"/>
  <c r="O76" i="24"/>
  <c r="O71" i="24"/>
  <c r="M33" i="26"/>
  <c r="M43" i="25"/>
  <c r="O74" i="24"/>
  <c r="M68" i="24"/>
  <c r="L64" i="24"/>
  <c r="N77" i="24"/>
  <c r="L72" i="24"/>
  <c r="M65" i="24"/>
  <c r="P65" i="24" s="1"/>
  <c r="K79" i="24"/>
  <c r="M64" i="24"/>
  <c r="M35" i="24"/>
  <c r="P35" i="24" s="1"/>
  <c r="M76" i="24"/>
  <c r="O17" i="26"/>
  <c r="O26" i="26"/>
  <c r="L17" i="26"/>
  <c r="L26" i="26"/>
  <c r="M32" i="26"/>
  <c r="P32" i="26" s="1"/>
  <c r="M17" i="26"/>
  <c r="M26" i="26"/>
  <c r="M20" i="25"/>
  <c r="M21" i="25"/>
  <c r="E18" i="25"/>
  <c r="M18" i="25" s="1"/>
  <c r="M30" i="25"/>
  <c r="M32" i="25"/>
  <c r="M16" i="25"/>
  <c r="M62" i="24"/>
  <c r="P62" i="24" s="1"/>
  <c r="K62" i="24"/>
  <c r="M80" i="24"/>
  <c r="P80" i="24" s="1"/>
  <c r="P79" i="24"/>
  <c r="K74" i="24"/>
  <c r="M74" i="24"/>
  <c r="M67" i="24"/>
  <c r="P67" i="24" s="1"/>
  <c r="K67" i="24"/>
  <c r="O77" i="24"/>
  <c r="N76" i="24"/>
  <c r="N72" i="24"/>
  <c r="N68" i="24"/>
  <c r="O68" i="24"/>
  <c r="M59" i="24"/>
  <c r="K38" i="24"/>
  <c r="O78" i="24"/>
  <c r="M78" i="24"/>
  <c r="M72" i="24"/>
  <c r="M77" i="24"/>
  <c r="M71" i="24"/>
  <c r="P35" i="25"/>
  <c r="L27" i="25" l="1"/>
  <c r="N27" i="25"/>
  <c r="M27" i="25"/>
  <c r="O27" i="25"/>
  <c r="D18" i="23"/>
  <c r="N10" i="32"/>
  <c r="O34" i="26"/>
  <c r="G17" i="23" s="1"/>
  <c r="P64" i="24"/>
  <c r="L34" i="26"/>
  <c r="H17" i="23" s="1"/>
  <c r="N54" i="24"/>
  <c r="P32" i="25"/>
  <c r="P17" i="25"/>
  <c r="L19" i="25"/>
  <c r="N19" i="25"/>
  <c r="M19" i="25"/>
  <c r="O19" i="25"/>
  <c r="P53" i="24"/>
  <c r="M54" i="24"/>
  <c r="O56" i="24"/>
  <c r="L56" i="24"/>
  <c r="M56" i="24"/>
  <c r="L54" i="24"/>
  <c r="L58" i="24"/>
  <c r="N58" i="24"/>
  <c r="M58" i="24"/>
  <c r="O58" i="24"/>
  <c r="O54" i="24"/>
  <c r="L70" i="24"/>
  <c r="O70" i="24"/>
  <c r="M70" i="24"/>
  <c r="P71" i="24"/>
  <c r="P74" i="24"/>
  <c r="P44" i="25"/>
  <c r="P42" i="25"/>
  <c r="P41" i="25"/>
  <c r="P45" i="25"/>
  <c r="P36" i="25"/>
  <c r="P40" i="25"/>
  <c r="P16" i="25"/>
  <c r="P26" i="26"/>
  <c r="P17" i="26"/>
  <c r="P43" i="25"/>
  <c r="P37" i="25"/>
  <c r="P33" i="25"/>
  <c r="P30" i="25"/>
  <c r="P77" i="24"/>
  <c r="P76" i="24"/>
  <c r="P78" i="24"/>
  <c r="P72" i="24"/>
  <c r="P68" i="24"/>
  <c r="N25" i="25"/>
  <c r="L25" i="25"/>
  <c r="O25" i="25"/>
  <c r="L21" i="25"/>
  <c r="N21" i="25"/>
  <c r="O21" i="25"/>
  <c r="L20" i="25"/>
  <c r="N20" i="25"/>
  <c r="O20" i="25"/>
  <c r="O18" i="25"/>
  <c r="N18" i="25"/>
  <c r="L18" i="25"/>
  <c r="M25" i="25"/>
  <c r="O59" i="24"/>
  <c r="L59" i="24"/>
  <c r="N59" i="24"/>
  <c r="L57" i="24"/>
  <c r="N57" i="24"/>
  <c r="O57" i="24"/>
  <c r="L19" i="24"/>
  <c r="N19" i="24"/>
  <c r="O19" i="24"/>
  <c r="P27" i="25" l="1"/>
  <c r="N28" i="25"/>
  <c r="L28" i="25"/>
  <c r="M28" i="25"/>
  <c r="O28" i="25"/>
  <c r="K33" i="26"/>
  <c r="N33" i="26"/>
  <c r="M34" i="26"/>
  <c r="E17" i="23" s="1"/>
  <c r="P19" i="25"/>
  <c r="P54" i="24"/>
  <c r="K70" i="24"/>
  <c r="N70" i="24"/>
  <c r="P70" i="24" s="1"/>
  <c r="P58" i="24"/>
  <c r="N56" i="24"/>
  <c r="P56" i="24" s="1"/>
  <c r="K56" i="24"/>
  <c r="P57" i="24"/>
  <c r="P20" i="25"/>
  <c r="P18" i="25"/>
  <c r="P21" i="25"/>
  <c r="P25" i="25"/>
  <c r="N26" i="24"/>
  <c r="O26" i="24"/>
  <c r="L26" i="24"/>
  <c r="M26" i="24"/>
  <c r="N39" i="24"/>
  <c r="O39" i="24"/>
  <c r="L39" i="24"/>
  <c r="M39" i="24"/>
  <c r="N46" i="24"/>
  <c r="O46" i="24"/>
  <c r="L46" i="24"/>
  <c r="M46" i="24"/>
  <c r="M60" i="24"/>
  <c r="N60" i="24"/>
  <c r="L60" i="24"/>
  <c r="O60" i="24"/>
  <c r="L28" i="24"/>
  <c r="M28" i="24"/>
  <c r="N28" i="24"/>
  <c r="O28" i="24"/>
  <c r="L36" i="24"/>
  <c r="N36" i="24"/>
  <c r="O36" i="24"/>
  <c r="M36" i="24"/>
  <c r="P59" i="24"/>
  <c r="M19" i="24"/>
  <c r="P19" i="24" s="1"/>
  <c r="E51" i="24"/>
  <c r="P28" i="25" l="1"/>
  <c r="N34" i="26"/>
  <c r="F17" i="23" s="1"/>
  <c r="P33" i="26"/>
  <c r="P34" i="26" s="1"/>
  <c r="E16" i="24"/>
  <c r="P46" i="24"/>
  <c r="P39" i="24"/>
  <c r="P26" i="24"/>
  <c r="L40" i="24"/>
  <c r="M40" i="24"/>
  <c r="N40" i="24"/>
  <c r="O40" i="24"/>
  <c r="L51" i="24"/>
  <c r="N51" i="24"/>
  <c r="O51" i="24"/>
  <c r="M51" i="24"/>
  <c r="L41" i="24"/>
  <c r="N41" i="24"/>
  <c r="O41" i="24"/>
  <c r="M41" i="24"/>
  <c r="L38" i="24"/>
  <c r="N38" i="24"/>
  <c r="O38" i="24"/>
  <c r="M38" i="24"/>
  <c r="P28" i="24"/>
  <c r="P36" i="24"/>
  <c r="P60" i="24"/>
  <c r="N18" i="24"/>
  <c r="O18" i="24"/>
  <c r="L18" i="24"/>
  <c r="M18" i="24"/>
  <c r="N17" i="24"/>
  <c r="O17" i="24"/>
  <c r="L17" i="24"/>
  <c r="M17" i="24"/>
  <c r="N10" i="26" l="1"/>
  <c r="D17" i="23"/>
  <c r="N34" i="24"/>
  <c r="L34" i="24"/>
  <c r="M34" i="24"/>
  <c r="O34" i="24"/>
  <c r="P40" i="24"/>
  <c r="P38" i="24"/>
  <c r="P41" i="24"/>
  <c r="P51" i="24"/>
  <c r="O42" i="24"/>
  <c r="L42" i="24"/>
  <c r="N42" i="24"/>
  <c r="M42" i="24"/>
  <c r="L20" i="24"/>
  <c r="M20" i="24"/>
  <c r="N20" i="24"/>
  <c r="O20" i="24"/>
  <c r="P18" i="24"/>
  <c r="P17" i="24"/>
  <c r="P34" i="24" l="1"/>
  <c r="P42" i="24"/>
  <c r="P20" i="24"/>
  <c r="N48" i="24" l="1"/>
  <c r="O48" i="24"/>
  <c r="L48" i="24"/>
  <c r="M48" i="24"/>
  <c r="N49" i="24"/>
  <c r="O49" i="24"/>
  <c r="L49" i="24"/>
  <c r="M49" i="24"/>
  <c r="P49" i="24" l="1"/>
  <c r="P48" i="24"/>
  <c r="L34" i="25"/>
  <c r="L57" i="25" s="1"/>
  <c r="H15" i="23" s="1"/>
  <c r="N34" i="25"/>
  <c r="N57" i="25" s="1"/>
  <c r="F15" i="23" s="1"/>
  <c r="M34" i="25" l="1"/>
  <c r="M57" i="25" s="1"/>
  <c r="E15" i="23" s="1"/>
  <c r="O34" i="25"/>
  <c r="O57" i="25" s="1"/>
  <c r="G15" i="23" s="1"/>
  <c r="P34" i="25" l="1"/>
  <c r="P57" i="25" s="1"/>
  <c r="N10" i="25" l="1"/>
  <c r="D15" i="23"/>
  <c r="O23" i="24"/>
  <c r="L23" i="24"/>
  <c r="M23" i="24"/>
  <c r="O24" i="24" l="1"/>
  <c r="L24" i="24"/>
  <c r="N24" i="24"/>
  <c r="M24" i="24"/>
  <c r="N23" i="24"/>
  <c r="N44" i="24" l="1"/>
  <c r="O44" i="24"/>
  <c r="L44" i="24"/>
  <c r="M44" i="24"/>
  <c r="O25" i="24"/>
  <c r="L25" i="24"/>
  <c r="N25" i="24"/>
  <c r="M25" i="24"/>
  <c r="L45" i="24"/>
  <c r="O45" i="24"/>
  <c r="N45" i="24"/>
  <c r="M45" i="24"/>
  <c r="P23" i="24"/>
  <c r="P24" i="24"/>
  <c r="L99" i="24" l="1"/>
  <c r="H14" i="23" s="1"/>
  <c r="H22" i="23" s="1"/>
  <c r="M99" i="24"/>
  <c r="E14" i="23" s="1"/>
  <c r="E22" i="23" s="1"/>
  <c r="O99" i="24"/>
  <c r="G14" i="23" s="1"/>
  <c r="G22" i="23" s="1"/>
  <c r="N99" i="24"/>
  <c r="F14" i="23" s="1"/>
  <c r="F22" i="23" s="1"/>
  <c r="P45" i="24"/>
  <c r="P44" i="24"/>
  <c r="P25" i="24"/>
  <c r="F8" i="23" l="1"/>
  <c r="P99" i="24"/>
  <c r="N10" i="24" s="1"/>
  <c r="D14" i="23" l="1"/>
  <c r="D22" i="23" s="1"/>
  <c r="D23" i="23" l="1"/>
  <c r="D24" i="23"/>
  <c r="D25" i="23" l="1"/>
  <c r="C18" i="21" s="1"/>
  <c r="C19" i="21" s="1"/>
  <c r="F7" i="23" l="1"/>
  <c r="C21" i="21"/>
  <c r="C22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Karlis</author>
  </authors>
  <commentList>
    <comment ref="C1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Kārlis:</t>
        </r>
        <r>
          <rPr>
            <sz val="9"/>
            <color indexed="81"/>
            <rFont val="Tahoma"/>
            <family val="2"/>
            <charset val="186"/>
          </rPr>
          <t xml:space="preserve">
1 Siena teritorijas apgaismojuma lampa, 4 plafonlampas pie ieejām, 1 zīme (mājas Nr.), Karoga kāta turētājs, 4 veco apgaismojuma kronšteinu demontāža, elektrības pieslēguma kronšteins, 4 atkritumu tvertnes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Andris</author>
  </authors>
  <commentList>
    <comment ref="C2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>Andris:</t>
        </r>
        <r>
          <rPr>
            <sz val="9"/>
            <color indexed="81"/>
            <rFont val="Tahoma"/>
            <family val="2"/>
            <charset val="186"/>
          </rPr>
          <t xml:space="preserve">
Metāla durvis</t>
        </r>
      </text>
    </comment>
    <comment ref="C27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86"/>
          </rPr>
          <t>Andris:</t>
        </r>
        <r>
          <rPr>
            <sz val="9"/>
            <color indexed="81"/>
            <rFont val="Tahoma"/>
            <family val="2"/>
            <charset val="186"/>
          </rPr>
          <t xml:space="preserve">
Koka durvis</t>
        </r>
      </text>
    </comment>
    <comment ref="C28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86"/>
          </rPr>
          <t>Andris:</t>
        </r>
        <r>
          <rPr>
            <sz val="9"/>
            <color indexed="81"/>
            <rFont val="Tahoma"/>
            <family val="2"/>
            <charset val="186"/>
          </rPr>
          <t xml:space="preserve">
Metāla durvis</t>
        </r>
      </text>
    </comment>
  </commentList>
</comments>
</file>

<file path=xl/sharedStrings.xml><?xml version="1.0" encoding="utf-8"?>
<sst xmlns="http://schemas.openxmlformats.org/spreadsheetml/2006/main" count="1006" uniqueCount="405">
  <si>
    <t>Kods</t>
  </si>
  <si>
    <t>Mērvienība</t>
  </si>
  <si>
    <t>Daudzums</t>
  </si>
  <si>
    <t>m3</t>
  </si>
  <si>
    <t>m2</t>
  </si>
  <si>
    <t>m</t>
  </si>
  <si>
    <t>kg</t>
  </si>
  <si>
    <t>Vienības izmaksas</t>
  </si>
  <si>
    <t>Kopā uz visu apjomu</t>
  </si>
  <si>
    <t>l</t>
  </si>
  <si>
    <t>APSTIPRINU</t>
  </si>
  <si>
    <t>_____. gada ____  _________________</t>
  </si>
  <si>
    <t xml:space="preserve">Nr. p. k. </t>
  </si>
  <si>
    <t>Objekta nosaukums</t>
  </si>
  <si>
    <t>Kopā</t>
  </si>
  <si>
    <t>PVN (21%)</t>
  </si>
  <si>
    <t>PAVISAM BŪVNIECĪBAS IZMAKSAS</t>
  </si>
  <si>
    <t>(pasūtītāja paraksts un tā atšifrējums)</t>
  </si>
  <si>
    <t>z.v.</t>
  </si>
  <si>
    <t>Darba nosaukums</t>
  </si>
  <si>
    <t>Būves nosaukums:</t>
  </si>
  <si>
    <t>Objekta nosaukums:</t>
  </si>
  <si>
    <t>Objekta adrese:</t>
  </si>
  <si>
    <t>Pasūtījuma Nr.</t>
  </si>
  <si>
    <t>Nr.p.k</t>
  </si>
  <si>
    <t>laika
norma
(c/h)</t>
  </si>
  <si>
    <t>darb-
ietilpība
(c/h)</t>
  </si>
  <si>
    <t>Būvniecības koptāme</t>
  </si>
  <si>
    <t xml:space="preserve">Būves adrese:   </t>
  </si>
  <si>
    <t>Tāmes izmaksas:</t>
  </si>
  <si>
    <t>KOPSAVILKUMA APRĒĶINI PA DARBU VAI KONSTRUKTĪVO ELEMENTU VEIDIEM</t>
  </si>
  <si>
    <t>Kopējā darbietilpība, c/h</t>
  </si>
  <si>
    <t>Nr.p.k.</t>
  </si>
  <si>
    <t>Kods, tāmes Nr.</t>
  </si>
  <si>
    <t>Darba veids, vai konstruktīvā elementa nosaukums</t>
  </si>
  <si>
    <t>Tai skaitā</t>
  </si>
  <si>
    <t>Darbietilpība (c/h)</t>
  </si>
  <si>
    <t>KOPĀ :</t>
  </si>
  <si>
    <t>Pavisam kopā</t>
  </si>
  <si>
    <t>Sastādīja</t>
  </si>
  <si>
    <t>Lokālā tāme Nr. 1</t>
  </si>
  <si>
    <t>Lokālā tāme Nr. 2</t>
  </si>
  <si>
    <t>Lokālā tāme Nr. 3</t>
  </si>
  <si>
    <t>Lokālā tāme Nr. 4</t>
  </si>
  <si>
    <t>gab.</t>
  </si>
  <si>
    <t>mēn.</t>
  </si>
  <si>
    <t>obj.</t>
  </si>
  <si>
    <t>Fasādes siltināšana</t>
  </si>
  <si>
    <t>Betons B7,5</t>
  </si>
  <si>
    <t>Būvlaukuma ierīkošana, uzturēšana</t>
  </si>
  <si>
    <t>Difūzijas lenta (iekšpuse)</t>
  </si>
  <si>
    <t>Tranšejas izrakšana gar pamatiem</t>
  </si>
  <si>
    <t>Drenējoša smilts</t>
  </si>
  <si>
    <t>Zemes planēšana no atgūtā materiāla</t>
  </si>
  <si>
    <t>Zālāja atjaunošana</t>
  </si>
  <si>
    <t>Sastatņu noma, montāža, demontāža</t>
  </si>
  <si>
    <t>Fasādes sagatavošana siltināšanai</t>
  </si>
  <si>
    <t>Fasādes sienu attīrīšana no mikroorganismiem un netīrumiem</t>
  </si>
  <si>
    <t>Vēja izolācijas lenta (ārpuse)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</si>
  <si>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</si>
  <si>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</si>
  <si>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</si>
  <si>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</si>
  <si>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</si>
  <si>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</si>
  <si>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</si>
  <si>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</si>
  <si>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</si>
  <si>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</si>
  <si>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</si>
  <si>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</si>
  <si>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</si>
  <si>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</si>
  <si>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</si>
  <si>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</si>
  <si>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</si>
  <si>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</si>
  <si>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</si>
  <si>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</si>
  <si>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</si>
  <si>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</si>
  <si>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</si>
  <si>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5.1</t>
  </si>
  <si>
    <t>5.2</t>
  </si>
  <si>
    <t>5.3</t>
  </si>
  <si>
    <t>6.1</t>
  </si>
  <si>
    <t>1.7</t>
  </si>
  <si>
    <t>1.8</t>
  </si>
  <si>
    <t>Tualetes uzstādīšana, apkalpošana</t>
  </si>
  <si>
    <t>Žoga uzstādīšana, transportēšana, īre</t>
  </si>
  <si>
    <t>Būvgružu konteiners</t>
  </si>
  <si>
    <t>Būvlaukuma apsargāšana</t>
  </si>
  <si>
    <t>Pagaidu elektropieslēgums un maksa</t>
  </si>
  <si>
    <t>Pagaidu ūdens ņemšanas vietas izveide, maksa</t>
  </si>
  <si>
    <t>7.1</t>
  </si>
  <si>
    <t>7.2</t>
  </si>
  <si>
    <t>7.3</t>
  </si>
  <si>
    <t>7.4</t>
  </si>
  <si>
    <t>7.5</t>
  </si>
  <si>
    <t>7.6</t>
  </si>
  <si>
    <t>7.13</t>
  </si>
  <si>
    <t>7.14</t>
  </si>
  <si>
    <t>7.15</t>
  </si>
  <si>
    <t>kompl.</t>
  </si>
  <si>
    <t>tm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</si>
  <si>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</si>
  <si>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</si>
  <si>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</si>
  <si>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</si>
  <si>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</si>
  <si>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</si>
  <si>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</si>
  <si>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</si>
  <si>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</si>
  <si>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</si>
  <si>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</si>
  <si>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Esošā seguma un lāseņu demontāža</t>
  </si>
  <si>
    <t>Betonēto plātņu virsmas attīrīšana no abām pusēm</t>
  </si>
  <si>
    <t>Bitumena ruļļu materiāls divās kārtās</t>
  </si>
  <si>
    <t>Lokālā tāme Nr. 5</t>
  </si>
  <si>
    <t>Cokola siltināšana</t>
  </si>
  <si>
    <t>1.9</t>
  </si>
  <si>
    <t>1.10</t>
  </si>
  <si>
    <t>Betonēto plātņu virsmas attīrīšana no netīrumiem un mikroorganismiem</t>
  </si>
  <si>
    <t>4.4</t>
  </si>
  <si>
    <t>4.5</t>
  </si>
  <si>
    <t>4.6</t>
  </si>
  <si>
    <t>Cokola sienu attīrīšana, nenoturīga apmetuma atkalšana</t>
  </si>
  <si>
    <t>Esošas betona nomales demontāža, utilizācija</t>
  </si>
  <si>
    <t>Izlīdzinošā kārta bruģakmens ieklāšanai - smalkas smiltis</t>
  </si>
  <si>
    <t>Dzīvojamo vagoniņu īre, uzstādīšana, transportēšana</t>
  </si>
  <si>
    <t>Logi, durvis</t>
  </si>
  <si>
    <r>
      <t>Objekta izmaksas (</t>
    </r>
    <r>
      <rPr>
        <i/>
        <sz val="10"/>
        <rFont val="Arial Narrow"/>
        <family val="2"/>
        <charset val="186"/>
      </rPr>
      <t>EUR</t>
    </r>
    <r>
      <rPr>
        <sz val="10"/>
        <rFont val="Arial Narrow"/>
        <family val="2"/>
        <charset val="186"/>
      </rPr>
      <t>)</t>
    </r>
  </si>
  <si>
    <t>Par kopējo summu, EUR</t>
  </si>
  <si>
    <t>Tāmes izmaksas (EUR)</t>
  </si>
  <si>
    <t>darba alga (EUR)</t>
  </si>
  <si>
    <t>materiāli (EUR)</t>
  </si>
  <si>
    <t>mehānismi (EUR)</t>
  </si>
  <si>
    <t>EUR</t>
  </si>
  <si>
    <t>darba samaksas likme (EUR/h)</t>
  </si>
  <si>
    <t>darba
alga
(EUR)</t>
  </si>
  <si>
    <t>mehā-
nismi
(EUR)</t>
  </si>
  <si>
    <t>Kopā
(EUR)</t>
  </si>
  <si>
    <t>Summa
(EUR)</t>
  </si>
  <si>
    <t>Lampu, Informatīvo plākšņu, numura zīmju, karoga turētāja noņemšana pirms renovācijas, atpakaļ montāža pēc renovācijas, stiprinājumi</t>
  </si>
  <si>
    <t>Ailu siltināšana</t>
  </si>
  <si>
    <t>Cokola nomales izveide no bruģakmens</t>
  </si>
  <si>
    <t>Ieejas laukumu un pakāpienu attīrīšana, atjaunošana, flīzēšana ar salizturīgām flīzēm</t>
  </si>
  <si>
    <t>Montāžas putas</t>
  </si>
  <si>
    <t>Palīgmateriāli</t>
  </si>
  <si>
    <t>Metāla kronšteini skārda lāsenes noturībai</t>
  </si>
  <si>
    <t>Papildelementi</t>
  </si>
  <si>
    <t>Led plafonlampa ar kustību sensoru 15W</t>
  </si>
  <si>
    <t>21-00000</t>
  </si>
  <si>
    <t>Cokola un pamatu gruntēšana un apdare</t>
  </si>
  <si>
    <t>Elektroinstalācjas nomaiņa LED ielu laternai (Kabelis CYKY-J 3x1,5, ieskaitot stiprinājumus pie mūra sienas)</t>
  </si>
  <si>
    <t>Apakšpuse:</t>
  </si>
  <si>
    <t>Virspuse:</t>
  </si>
  <si>
    <t>8.12</t>
  </si>
  <si>
    <t>Daudzdzīvokļu dzīvojamās mājas fasādes vienkāršotā atjaunošana</t>
  </si>
  <si>
    <t>Šķembu maisījums 0-45 mm</t>
  </si>
  <si>
    <t>Betona apmale 8x20 cm, iegremdēta</t>
  </si>
  <si>
    <t>Bruģakmens, B=60 mm, pelēks</t>
  </si>
  <si>
    <t>Neslīdošas akmens masas flīzes 150x150 mm, ieskaitot izšuvošanu</t>
  </si>
  <si>
    <t>Stiklaškiedras siets 160 gr/m2</t>
  </si>
  <si>
    <t>Jaunu skārda palodžu uzstādīšana (platumus precizēt pēc siltināšanas - 33-35 cm)</t>
  </si>
  <si>
    <t>Impregnētas, krāsotas koka margas uzstādīšana (40x100 mm)</t>
  </si>
  <si>
    <t>50W (6000Lm) LED Premium SMD ielu laterna, silti balta 3000K, diodes, P65</t>
  </si>
  <si>
    <t>Pagraba griestu siltināšana ar minerālvates lamelēm h=100 mm</t>
  </si>
  <si>
    <t>21-00002</t>
  </si>
  <si>
    <t>Cokolstāvs</t>
  </si>
  <si>
    <t>3.9</t>
  </si>
  <si>
    <t>Fasādes un ailu armešana ar sietu līmjavā</t>
  </si>
  <si>
    <t>Lodžiju renovācija</t>
  </si>
  <si>
    <t>7.16</t>
  </si>
  <si>
    <t>9.1</t>
  </si>
  <si>
    <t>6.2</t>
  </si>
  <si>
    <t>1.11</t>
  </si>
  <si>
    <t>1.12</t>
  </si>
  <si>
    <t>Logu, durvju, lūku un vēdināšanas restu nomaiņa</t>
  </si>
  <si>
    <t>Jumta pārbūve</t>
  </si>
  <si>
    <t>Jumta seguma nomaiņa</t>
  </si>
  <si>
    <t>1.13</t>
  </si>
  <si>
    <t>Šķērslatojuma 32x100 ar soli 400 izbūve</t>
  </si>
  <si>
    <t>Profilēto metāla lokšņu segums-T20-24W-1100</t>
  </si>
  <si>
    <t>1.14</t>
  </si>
  <si>
    <t>Jumta lūku  (min. 60x80 cm) izbūve, pie lūkām izbūvētas stacionāras, vertikālas metāla kāpnes</t>
  </si>
  <si>
    <t>Bēniņu siltināšana</t>
  </si>
  <si>
    <t>Aciņu ap bēniņu lūkām izbūve no 20 mm bieza mitrumizturīga saplākšņa, h=45 cm, nostiprināšana</t>
  </si>
  <si>
    <t>Bēniņu laipu izbūve</t>
  </si>
  <si>
    <t>Statņu 150x150, l=330 montāža ar leņķprofilu uz ruberoida izolācijas</t>
  </si>
  <si>
    <t>Dēļu 30x150, l=1,2 m klājums</t>
  </si>
  <si>
    <t>Citi darbi</t>
  </si>
  <si>
    <t>Pagraba logu daļēja aizmūrēšana</t>
  </si>
  <si>
    <t>Vēdināšanas skursteņu tīrīšana</t>
  </si>
  <si>
    <t>Betona tekņu ūdens atvadīšanai no ēkas uzstādīšana, bloki 800x200x80</t>
  </si>
  <si>
    <t>Šķembu pamatu teknēm izbūve, h=20 cm</t>
  </si>
  <si>
    <t xml:space="preserve">Būvlaukuma sakārtošana pēc objekta pabeigšanas </t>
  </si>
  <si>
    <t>Karoga kāta turētājs</t>
  </si>
  <si>
    <t>4.7</t>
  </si>
  <si>
    <t>Kājslauķu uzstādīšana, 750x500 mm</t>
  </si>
  <si>
    <t>gab</t>
  </si>
  <si>
    <t>Parka iela 25 , Koknese, LV-5113</t>
  </si>
  <si>
    <r>
      <t xml:space="preserve">Fasādes siltināšana ar cieto minerālvati, </t>
    </r>
    <r>
      <rPr>
        <sz val="10"/>
        <rFont val="Arial Narrow"/>
        <family val="2"/>
        <charset val="204"/>
      </rPr>
      <t>λ</t>
    </r>
    <r>
      <rPr>
        <sz val="10"/>
        <rFont val="Arial Narrow"/>
        <family val="2"/>
        <charset val="186"/>
      </rPr>
      <t>=0,037 W/mk</t>
    </r>
  </si>
  <si>
    <t>Gruntēšana, masā tonēts apmetums</t>
  </si>
  <si>
    <t>Nelikumīgi aizstikloto lodžiju - logu demontāža</t>
  </si>
  <si>
    <t>Pie esošajām metāla margu konstrukcijām stiprinātas impregnētas koka brusas un  PP-20 PE skārda loksne</t>
  </si>
  <si>
    <t>Ieeju mezglu uzjumteņu remonts</t>
  </si>
  <si>
    <t>Kāpņu telpu siltinātu jumtiņu izbūve</t>
  </si>
  <si>
    <t>Lāseņu un ūdens atvades caurules demontāža</t>
  </si>
  <si>
    <t>Impregnētu koka spāru 50x200, l=1200 montāža, ieskaitot stiprinājumus</t>
  </si>
  <si>
    <t>Mitrumizturīga saplākšņa klāja izbūve, h=20 mm</t>
  </si>
  <si>
    <t>Ielu laternu statīvs/turētājs priekš ielu laternām, stiprināms pie sienas</t>
  </si>
  <si>
    <t>Alumīnija vēdināšanas restes d-125 uz esošajām atverēm, ietverot savienojošu cauruli</t>
  </si>
  <si>
    <t>Alumīnija vēdināšanas restes d-200 pagrabam uz esošajām atverēm, ietverot savienojošu cauruli</t>
  </si>
  <si>
    <t>Gaisa pieplūdes vārstu VTK ierīkošana</t>
  </si>
  <si>
    <t>Stiklšķiedras siets 160 gr/m2</t>
  </si>
  <si>
    <t>Pagraba logu gaismas šahtu tīrīšana un remonts</t>
  </si>
  <si>
    <t>Pagraba logu atjaunošana</t>
  </si>
  <si>
    <t>Saplākšāna sieniņu izbūve gar pažobeli beramās vates noturēšanai, h=40 cm</t>
  </si>
  <si>
    <t>Brusu 75x120 montāža</t>
  </si>
  <si>
    <t>Pagraba logs ar vēdināšanas resti (L-7 1100x700)</t>
  </si>
  <si>
    <t>Metāla konstrukcijas reste ar pretinsektu sietu (R-1  600x800) montāža</t>
  </si>
  <si>
    <t>Nederīgās grunts aizvešana</t>
  </si>
  <si>
    <t>Šīfera jumta seguma un šķērslatojuma demontāža</t>
  </si>
  <si>
    <t>Vēja kastu apšuvuma demontāža</t>
  </si>
  <si>
    <t>Antikondensāta plēves ieklāšana un stiprināšana pie spārēm ar latām 30x50</t>
  </si>
  <si>
    <t>Vēja kastu apšuvuma izbūve</t>
  </si>
  <si>
    <t xml:space="preserve">Lietus ūdens tekne d=100 ar PE pārklājumu un stiprinājumiem </t>
  </si>
  <si>
    <t>Lietus ūdens noteka d=80 ar PE pārklājumu un stiprinājumiem</t>
  </si>
  <si>
    <t>Fasādes cietās minerālvates pildījums  180 mm</t>
  </si>
  <si>
    <t>2.7</t>
  </si>
  <si>
    <t>Ekstrudēts putu polistirols 100 mm (λ≤0,04 W/mK), ieskaitot pagraba kāpņu telpas sienu pret dzīvokļiem siltināšanu, sitprinājuma dībeļi</t>
  </si>
  <si>
    <t>Ekstrudēts putu polistirols 50 mm (λ≤0,04 W/mK), stiprinājuma dībeļi</t>
  </si>
  <si>
    <t>3.10</t>
  </si>
  <si>
    <t>6.3</t>
  </si>
  <si>
    <t>6.4</t>
  </si>
  <si>
    <t xml:space="preserve">Lietusūdens tekņu un noteku demontāža </t>
  </si>
  <si>
    <t>Metāla dūmeņa demontāža</t>
  </si>
  <si>
    <t>2.8</t>
  </si>
  <si>
    <t>2.9</t>
  </si>
  <si>
    <t>2.10</t>
  </si>
  <si>
    <t>9.2</t>
  </si>
  <si>
    <t>9.3</t>
  </si>
  <si>
    <t>9.4</t>
  </si>
  <si>
    <t>9.5</t>
  </si>
  <si>
    <t>9.6</t>
  </si>
  <si>
    <t>9.7</t>
  </si>
  <si>
    <t>9.8</t>
  </si>
  <si>
    <t> 10.1</t>
  </si>
  <si>
    <t> 10.2</t>
  </si>
  <si>
    <t> 10.3</t>
  </si>
  <si>
    <t> 10.4</t>
  </si>
  <si>
    <t> 10.5</t>
  </si>
  <si>
    <t> 10.6</t>
  </si>
  <si>
    <t> 10.7</t>
  </si>
  <si>
    <t> 10.8</t>
  </si>
  <si>
    <t>Tiešās izmaksas kopā, t. sk. darba devēja sociālais nodoklis (%)</t>
  </si>
  <si>
    <t>būvizstrādāju-mi
(EUR)</t>
  </si>
  <si>
    <t>gb.</t>
  </si>
  <si>
    <t>Apkure</t>
  </si>
  <si>
    <t>Lokālā tāme Nr. 7</t>
  </si>
  <si>
    <t>Karbona cauruļu fasondaļas</t>
  </si>
  <si>
    <t>Lodveida ventilis DN 15</t>
  </si>
  <si>
    <t>Lodveida ventilis DN 20</t>
  </si>
  <si>
    <t>Tukšošanas krāns DN 15 ar apsaisti</t>
  </si>
  <si>
    <t xml:space="preserve">Atgaisotāji 1/2" </t>
  </si>
  <si>
    <t xml:space="preserve">Kronšteini cauruļvadu stiprināšanai </t>
  </si>
  <si>
    <t>Līmlente siltumizolācijai</t>
  </si>
  <si>
    <t>Sistēmas montāžas darbi</t>
  </si>
  <si>
    <t xml:space="preserve">Jaunā sildķermeņa pievienošanas mezgls pie esošā stāvvada </t>
  </si>
  <si>
    <t>vieta</t>
  </si>
  <si>
    <t>Esošās cauruļvadu izolācijas demotāža pagrabstāvā un tās utilizācija</t>
  </si>
  <si>
    <t>Esošo sildķermeņu demotāža un utilizācija</t>
  </si>
  <si>
    <t>Sistēmas hidrauliskā pārbaude</t>
  </si>
  <si>
    <t>Sistēmas ieregulēšana</t>
  </si>
  <si>
    <t>1.15</t>
  </si>
  <si>
    <t>1.16</t>
  </si>
  <si>
    <t>1.17</t>
  </si>
  <si>
    <t>Montāžas un palīgmateriāli, stiprinājumi, ugunsdrošības mastika u.c.nepieciešamie materiāli</t>
  </si>
  <si>
    <t>Nav ievērtētsa būvtāfele</t>
  </si>
  <si>
    <t>Būvlaukuma ierīkošana, uzturēšana, būvtāfēles uzstādīšana</t>
  </si>
  <si>
    <t>Durvis U≤ 1,8 W/(m2*K), stiprinājumi (D2 1300x2070)</t>
  </si>
  <si>
    <t>Būvlaukuma ierīkošana un ar to saistītie darbi doti rasējumā DOP-1, kur norādītis, kas jāierīko, tai skaitā arī būvtāfele un ugunsdzēsības stends</t>
  </si>
  <si>
    <t>3.11</t>
  </si>
  <si>
    <t>Tranšejas aizbēršana ar esošo grunti (zem lodžijām)</t>
  </si>
  <si>
    <t>Logi U≤ 1,3 W/(m2*K) L6 1800x550mm, iesk.stiprinājumus, ailu apdari, iekšējo palodzi 20 cm platumā</t>
  </si>
  <si>
    <t>Logi U≤ 1,3 W/(m2*K) L6' 1800x550mm, iesk.stiprinājumus, ailu apdari, iekšējo palodzi 20 cm platumā</t>
  </si>
  <si>
    <t>Logi U≤ 1,3 W/(m2*K) L5' 1530x1450…2100mm, iesk.stiprinājumus, ailu apdari, iekšējo palodzi 20 cm platumā</t>
  </si>
  <si>
    <t>Logi U≤ 1,3 W/(m2*K) L5 1530x1450…2100mm, iesk.stiprinājumus, ailu apdari, iekšējo palodzi 20 cm platumā</t>
  </si>
  <si>
    <t>Logi U≤ 1,3 W/(m2*K) L4 1800x1450…2100mm, iesk.stiprinājumus, ailu apdari, iekšējo palodzi 20 cm platumā</t>
  </si>
  <si>
    <t>Logi U≤ 1,3 W/(m2*K) L3' 2400x1450…2100mm, iesk.stiprinājumus, ailu apdari, iekšējo palodzi 20 cm platumā</t>
  </si>
  <si>
    <t>Logi U≤ 1,3 W/(m2*K) L3 2400x1450…2100mm, iesk.stiprinājumus, ailu apdari, iekšējo palodzi 20 cm platumā</t>
  </si>
  <si>
    <t>Logi U≤ 1,3 W/(m2*K) L2 900x1450mm, iesk.stiprinājumus, ailu apdari, iekšējo palodzi 20 cm platumā</t>
  </si>
  <si>
    <t>Logi U≤ 1,3 W/(m2*K) L1 1150x1450mm, iesk.stiprinājumus, ailu apdari, iekšējo palodzi 20 cm platumā</t>
  </si>
  <si>
    <t>Vēdināšanas skursteņi</t>
  </si>
  <si>
    <t>Durvis U≤ 1,7 W/(m2*K), stiprinājumi (D1 1300x2070)</t>
  </si>
  <si>
    <t>Durvis U≤ 1,7 W/(m2*K), stiprinājumi (D3 1000x2070)</t>
  </si>
  <si>
    <t>Siltināta koka konstrukcijas bēniņu lūka, U≤ 1,7 W/(m2*K) montāža</t>
  </si>
  <si>
    <t>Lodžiju paneļu apakšas un sānu virsmu attīrīšana no mikroorganismiem un netīrumiem</t>
  </si>
  <si>
    <t>Daudzdzīvokļu dzīvojamās mājas fasādes vienkāršotā atjaunošana, kad. Nr.32605130025001</t>
  </si>
  <si>
    <t>S.Veidemane</t>
  </si>
  <si>
    <t>Sertifkāta Nr. 20-2969</t>
  </si>
  <si>
    <t>būvizstrā-dājumi
(EUR)</t>
  </si>
  <si>
    <t>Čaulas  cauruļvadu ievietošanai pārsegumu un sienu šķērsošanai</t>
  </si>
  <si>
    <t>Lokālā tāme Nr. 6</t>
  </si>
  <si>
    <t>Zibensaizsardzība un zemējums</t>
  </si>
  <si>
    <t>Stieples turētāji uz jumta</t>
  </si>
  <si>
    <t xml:space="preserve">AluT stieple 8mm  </t>
  </si>
  <si>
    <t>Zibensutvērējstienis l=1,5m ar pievienojuma spaili un sienas kronšteiniem (2 gb.)</t>
  </si>
  <si>
    <t>kpl.</t>
  </si>
  <si>
    <t>Biezsienu (3mm) PE caurule</t>
  </si>
  <si>
    <t>Caurules turētājskava</t>
  </si>
  <si>
    <t>Cinkota tērauda stieple PVC izolācijā 10mm, zemējuma izvadiem</t>
  </si>
  <si>
    <t>Krustklemme stieplei 8-10mm</t>
  </si>
  <si>
    <t>Mērījumu spaile</t>
  </si>
  <si>
    <t>Zemējuma plakandzelzis cinkots 30x3,5mm</t>
  </si>
  <si>
    <t>Zemējuma savienošanas spailes  lenta/elektrods</t>
  </si>
  <si>
    <t>Pretkorozijas lenta 50mm, l = 10m</t>
  </si>
  <si>
    <t>Gala klemme stieples pievienošanai lenta/stieple</t>
  </si>
  <si>
    <t>Zemējuma elektrods l=1,5m</t>
  </si>
  <si>
    <t>Zemējuma elektroda spice</t>
  </si>
  <si>
    <t>Zemējuma elektroda iedzīšanas uzgalis</t>
  </si>
  <si>
    <t>m²</t>
  </si>
  <si>
    <t>Neparedzētie montāžas izstrādājumi</t>
  </si>
  <si>
    <t>Pārbaudīja</t>
  </si>
  <si>
    <t>Lokālā tāme Nr. 8</t>
  </si>
  <si>
    <t xml:space="preserve">Sastādīta </t>
  </si>
  <si>
    <t>Sastādīta</t>
  </si>
  <si>
    <r>
      <t xml:space="preserve">Virsizdevumi (_ %), </t>
    </r>
    <r>
      <rPr>
        <sz val="11"/>
        <rFont val="Arial Narrow"/>
        <family val="2"/>
        <charset val="186"/>
      </rPr>
      <t>t.sk. daba aizsardzība</t>
    </r>
  </si>
  <si>
    <t>Fasādes gruntēšana (SAKRET UG vai ekvivalents) ieskaitot logailas</t>
  </si>
  <si>
    <t>Fasādes cietā minerālvate (RockWoll Frontrock S vai ekvivalents) 200 mm</t>
  </si>
  <si>
    <t>Fasādes cietā minerālvate (RockWoll Frontrock S vai ekvivalents) 180 mm</t>
  </si>
  <si>
    <t>Fasādes cietā minerālvate (RockWoll Frontrock S vai ekvivalents) 120 mm</t>
  </si>
  <si>
    <t>Fasādes cietā minerālvate (RockWoll Frontrock S vai ekvivalents) 50 mm</t>
  </si>
  <si>
    <t>Cokollīste (SAKRET ALB-EB-10/203-25 vai ekvivalents)</t>
  </si>
  <si>
    <t>Cokollīste (SAKRET ALB-EB-10/183-25 vai ekvivalents)</t>
  </si>
  <si>
    <t>Cokollīste (SAKRET ALB-EB-08/053-25 vai ekvivalents)</t>
  </si>
  <si>
    <t>Līmjava (SAKRTE BK, vai ekvivalents)</t>
  </si>
  <si>
    <t xml:space="preserve">Dībeļi, piemērota garuma (SAKRET FISCHER TERMOZ CN 8, vai ekvivalents) </t>
  </si>
  <si>
    <t>Stūra profils ar lāseni (SAKRET ALB-ED-C(01)-25, vai ekvivalents)</t>
  </si>
  <si>
    <t>Loga pielaiduma profils (SAKRET PRT-37909-26, vai ekvivalents)</t>
  </si>
  <si>
    <t>Palodzes pieslēguma profils (SAKRET ALB-EW-CS(01)-20, vai ekvivalents)</t>
  </si>
  <si>
    <t>Palodzes montāžas profils (SAKRET ALB-EW-US(01)-20, vai ekvivalents)</t>
  </si>
  <si>
    <t>Līmjava (SAKRET BK, vai ekvivalents)</t>
  </si>
  <si>
    <t>Armēšanas java (SAKRET BAK, vai ekvivalents)</t>
  </si>
  <si>
    <t>Stūrīši ar armējamo sietu (SAKRET ALB-EC-S-20, vai ekvivalents)</t>
  </si>
  <si>
    <t>Grunts (SAKRET PG, vai ekvivalents)</t>
  </si>
  <si>
    <t>Kontaktslānis un pretkorozijas apstrāde (SAKRET  Mineralischer Korrosionsschutz und Haftbrücke K&amp;H, vai ekvivalents)</t>
  </si>
  <si>
    <t>Virsmas izlīdzināšana(SAKRET  Grobmörtel PCC 2, vai ekvivalents)</t>
  </si>
  <si>
    <t>Virsmas izlīdzināšana-špaktelēšana (SAKRET  Feinspachtel PCC 05, vai ekvivalents)</t>
  </si>
  <si>
    <t>Grunts plātņu apakšai (koncentrāts SAKRET FM G atšķaidīts ar ūdeni attiecībā 1:3, vai ekvivalents)</t>
  </si>
  <si>
    <t>Fasādes krasa (SAKRET SKF, vai ekvivalents) divās kārtās</t>
  </si>
  <si>
    <t>Margu vecā aizpildījuma demontāža, taisnošana, attīrīšana, gruntēšana un krāsošana (gruntskrāsa Hammerite No.1 Rustbeater, aizsargkrāsa Hammerite Hammered, vai ekvivalents)</t>
  </si>
  <si>
    <t>Grunts (SAKRET UG, vai ekvivalents)</t>
  </si>
  <si>
    <t>Slīpumu veidojošais slānis (SAKRET BAM, vai ekvivalents)</t>
  </si>
  <si>
    <t>Divkomponentu hidroizolācija (SAKRET TCM, vai ekvivalents)</t>
  </si>
  <si>
    <t>Masā tonēts dekoratīvais apmetums (SAKRET SIP, vai ekvivalents)</t>
  </si>
  <si>
    <t>Elastīgā flīžu līme (SAKRET FFK, vai ekvivalents)</t>
  </si>
  <si>
    <t>Pretvēja izolācijas plēve (JUTADACH-115 vai ekvivalents)</t>
  </si>
  <si>
    <t>Fasādes cietā minerālvate (RockWoll Frontrock S vai ekvivalents) 30 mm</t>
  </si>
  <si>
    <t>Jaunas skārda palodzes (Pural vai ekvivalents) stiprinājumi</t>
  </si>
  <si>
    <t xml:space="preserve">Skārda siltinājumu nosedzošais elements (Pural vai ekvivalents) platums 20 cm, stiprinājumi </t>
  </si>
  <si>
    <t>Enkuros iekārta skārda tekne, d=100 mm, (PURAL vai ekvivalents)</t>
  </si>
  <si>
    <t>Krāsota skārda lāsenis, (PURAL vai ekvivalents)</t>
  </si>
  <si>
    <t>Siltinājums - beramā akmens vate 300 mm biezumā (pēc rukuma)  λ ≤0,04 W/mK</t>
  </si>
  <si>
    <t xml:space="preserve">Balansējošais ventīlis ("HERZ" STROMAX GM vai ekvivalents)   DN 15 </t>
  </si>
  <si>
    <t>Termostatgalva HERZ 9200 - 60 "Mini" vai ekvivalents</t>
  </si>
  <si>
    <t>HERZ bremzētājvārsti HERZ-RL-5   DN15, taisnie vai ekvivalents</t>
  </si>
  <si>
    <t>"PAROC" PSAL CT  izolācija 50mm  DN 15 λ=0.038w/km2 vai ekvivalents</t>
  </si>
  <si>
    <t>"PAROC" PSAL CT  izolācija 50mm  DN 20 λ=0.038w/km2 vai ekvivalents</t>
  </si>
  <si>
    <t>"PAROC" PSAL CT  izolācija 50mm  DN 25 λ=0.038w/km2 vai ekvivalents</t>
  </si>
  <si>
    <t>"PAROC" PSAL CT  izolācija 50mm  DN 32 λ=0.038w/km2 vai ekvivalents</t>
  </si>
  <si>
    <t>"PAROC" PSAL CT  izolācija 50mm  DN 40 λ=0.038w/km2 vai ekvivalents</t>
  </si>
  <si>
    <t>"PAROC" PSAL CT  izolācija 50mm  DN 50 λ=0.038w/km2 vai ekvivalents</t>
  </si>
  <si>
    <t>Radiators "Purmo" ar sienas kronšteiniem un atgaisotāju 11K/0.5/0.5 vai ekvivalents</t>
  </si>
  <si>
    <t>Radiators "Purmo" ar sienas kronšteiniem un atgaisotāju 11K/0.5/0.6 vai ekvivalents</t>
  </si>
  <si>
    <t>Radiators "Purmo" ar sienas kronšteiniem un atgaisotāju 11K/0.5/0.8 vai ekvivalents</t>
  </si>
  <si>
    <t>Radiators "Purmo" ar sienas kronšteiniem un atgaisotāju 11K/0.5/0.9 vai ekvivalents</t>
  </si>
  <si>
    <t>Radiators "Purmo" ar sienas kronšteiniem un atgaisotāju 11K/0.5/1.0 vai ekvivalents</t>
  </si>
  <si>
    <t>Radiators "Purmo" ar sienas kronšteiniem un atgaisotāju 11K/0.5/1.1 vai ekvivalents</t>
  </si>
  <si>
    <t>Radiators "Purmo" ar sienas kronšteiniem un atgaisotāju 22K/0.5/0.5 vai ekvivalents</t>
  </si>
  <si>
    <t>Radiators "Purmo" ar sienas kronšteiniem un atgaisotāju 22K/0.5/0.8 vai ekvivalents</t>
  </si>
  <si>
    <t>Radiators "Purmo" ar sienas kronšteiniem un atgaisotāju 22K/0.5/0.9 vai ekvivalents</t>
  </si>
  <si>
    <t>Radiators "Purmo" ar sienas kronšteiniem un atgaisotāju 22K/0.5/1.0 vai ekvivalents</t>
  </si>
  <si>
    <t>Radiators "Purmo" ar sienas kronšteiniem un atgaisotāju 22K/0.5/1.1 vai ekvivalents</t>
  </si>
  <si>
    <t>Radiators "Purmo" ar sienas kronšteiniem un atgaisotāju 22K/0.5/1.2 vai ekvivalents</t>
  </si>
  <si>
    <t>Radiators "Purmo" ar sienas kronšteiniem un atgaisotāju 33K/0.5/1.1 vai ekvivalents</t>
  </si>
  <si>
    <t>Siltuma maksas sadalītājs (alokators) Caloric 5.5 tērauda radiatoram ar stiprinājumu vai ekvivalents</t>
  </si>
  <si>
    <t>Datu koncentrators ENCO LOGGER vai ekvivalents</t>
  </si>
  <si>
    <t>Uztvērējs ar brošanas bloku  ENCO BOX vai ekvivalents</t>
  </si>
  <si>
    <t>HERZ termostatvārsti HERZ-TS-E  viencauruļu sistēmām DN15 taisnie vai ekvivalents</t>
  </si>
  <si>
    <t>Akmens vates lameles PAROC CGL 20cy (λ≤0,037 W/mK) (vai ekvivalents)</t>
  </si>
  <si>
    <t>Tērauda karbona caurule DN 15x 1 .2 vai ekvivalents</t>
  </si>
  <si>
    <t>Tērauda karbona caurule DN 18 x 1 .2 vai ekvivalents</t>
  </si>
  <si>
    <t>Tērauda karbona caurule DN 22 x 1 .5 vai ekvivalents</t>
  </si>
  <si>
    <t>Stūra profils (SAKRTE ALB-EC-100/150-25, vai ekvivalents)</t>
  </si>
  <si>
    <t>Masā tonēts apmetums (SAKRET SIP, vai ekvivalents) 2 mm grauds</t>
  </si>
  <si>
    <t>Izlocīta skārda lāsene, (PE vai ekvivalents), (0.3 m2/tm)</t>
  </si>
  <si>
    <t>Lietus ūdens tekne ∅150 mm, (PE vai ekvivalents), regulējama enkuros</t>
  </si>
  <si>
    <t xml:space="preserve">Lietus ūdens noteka ∅120 mm, (PE vai ekvivalents), ieskaitot stiprinājumus </t>
  </si>
  <si>
    <t>Lietus ūdens tekne ∅100 mm, (PE vai ekvivalents), regulējama enkuros</t>
  </si>
  <si>
    <t xml:space="preserve">Lietus ūdens noteka ∅80 mm, (PE vai ekvivalents), ieskaitot stiprinājumus </t>
  </si>
  <si>
    <t>Vēja dēļus nosedzošais skārda elements, (PE vai ekvivalents), (0.35 m2/tm)</t>
  </si>
  <si>
    <t>Jumta kori nosedzošais skārda elements, (PE vai ekvivalents), (0.25 m2/tm)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</si>
</sst>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0;[Red]0.00"/>
    <numFmt numFmtId="166" formatCode="_-* #,##0.00\ _L_s_-;\-* #,##0.00\ _L_s_-;_-* &quot;-&quot;??\ _L_s_-;_-@_-"/>
    <numFmt numFmtId="167" formatCode="\ #,##0.00&quot;      &quot;;\-#,##0.00&quot;      &quot;;&quot; -&quot;#&quot;      &quot;;@\ "/>
    <numFmt numFmtId="168" formatCode="_-* #,##0.00\ _L_s_-;\-* #,##0.00\ _L_s_-;_-* \-??\ _L_s_-;_-@_-"/>
    <numFmt numFmtId="169" formatCode="&quot;On&quot;;&quot;On&quot;;&quot;Off&quot;"/>
    <numFmt numFmtId="170" formatCode="#,##0.00[$Ls-426];[Red]\-#,##0.00[$Ls-426]"/>
    <numFmt numFmtId="171" formatCode="dd/mm/yy"/>
    <numFmt numFmtId="172" formatCode="0.0"/>
  </numFmts>
  <fonts count="7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u/>
      <sz val="10"/>
      <color indexed="12"/>
      <name val="Arial"/>
      <family val="2"/>
      <charset val="186"/>
    </font>
    <font>
      <sz val="10"/>
      <name val="Calibri"/>
      <family val="2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9"/>
      <color indexed="8"/>
      <name val="Calibri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"/>
    </font>
    <font>
      <sz val="10"/>
      <name val="Arial"/>
      <family val="2"/>
      <charset val="186"/>
    </font>
    <font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</font>
    <font>
      <sz val="10"/>
      <color indexed="8"/>
      <name val="Arial1"/>
      <charset val="186"/>
    </font>
    <font>
      <sz val="11"/>
      <color indexed="8"/>
      <name val="Arial"/>
      <family val="2"/>
      <charset val="204"/>
    </font>
    <font>
      <sz val="10"/>
      <name val="MS Sans Serif"/>
      <family val="2"/>
      <charset val="186"/>
    </font>
    <font>
      <sz val="11"/>
      <color indexed="8"/>
      <name val="Calibri"/>
      <family val="2"/>
      <charset val="204"/>
    </font>
    <font>
      <b/>
      <i/>
      <u/>
      <sz val="11"/>
      <color indexed="8"/>
      <name val="Arial1"/>
      <charset val="186"/>
    </font>
    <font>
      <sz val="12"/>
      <name val="Arial"/>
      <family val="2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name val="Arial"/>
      <family val="2"/>
      <charset val="186"/>
    </font>
    <font>
      <i/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 Narrow"/>
      <family val="2"/>
      <charset val="186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  <charset val="186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Arial Narrow"/>
      <family val="2"/>
      <charset val="186"/>
    </font>
    <font>
      <sz val="10"/>
      <color indexed="8"/>
      <name val="MS Sans Serif"/>
      <family val="2"/>
    </font>
    <font>
      <sz val="9"/>
      <name val="Arial"/>
      <family val="2"/>
    </font>
    <font>
      <i/>
      <sz val="9"/>
      <name val="Arial Narrow"/>
      <family val="2"/>
      <charset val="186"/>
    </font>
    <font>
      <i/>
      <sz val="9"/>
      <name val="Arial"/>
      <family val="2"/>
      <charset val="186"/>
    </font>
    <font>
      <b/>
      <sz val="10"/>
      <color rgb="FFFF0000"/>
      <name val="Arial Narrow"/>
      <family val="2"/>
      <charset val="186"/>
    </font>
    <font>
      <b/>
      <i/>
      <sz val="10"/>
      <color rgb="FFFF0000"/>
      <name val="Arial Narrow"/>
      <family val="2"/>
      <charset val="186"/>
    </font>
    <font>
      <sz val="10"/>
      <color rgb="FFFF0000"/>
      <name val="Arial Narrow"/>
      <family val="2"/>
    </font>
    <font>
      <sz val="10"/>
      <color rgb="FFFF0000"/>
      <name val="Arial Narrow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6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3362">
    <xf numFmtId="0" fontId="0" fillId="0" borderId="0">
      <alignment vertical="center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Protection="0">
      <alignment vertical="center" wrapText="1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12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Protection="0">
      <alignment vertical="center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Protection="0">
      <alignment vertical="center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Protection="0">
      <alignment vertical="center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12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vertical="center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Protection="0">
      <alignment vertical="center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Protection="0">
      <alignment vertical="center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Protection="0">
      <alignment vertical="center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Protection="0">
      <alignment vertical="center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Protection="0">
      <alignment vertical="center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vertical="center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Protection="0">
      <alignment vertical="center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Protection="0">
      <alignment vertical="center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" borderId="0" applyNumberFormat="0" applyBorder="0" applyProtection="0">
      <alignment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Protection="0">
      <alignment vertical="center" wrapText="1"/>
    </xf>
    <xf numFmtId="0" fontId="5" fillId="17" borderId="1" applyNumberFormat="0" applyProtection="0">
      <alignment vertical="center"/>
    </xf>
    <xf numFmtId="0" fontId="5" fillId="18" borderId="1" applyNumberFormat="0" applyProtection="0">
      <alignment vertical="center" wrapText="1"/>
    </xf>
    <xf numFmtId="0" fontId="5" fillId="18" borderId="1" applyNumberFormat="0" applyProtection="0">
      <alignment vertical="center" wrapText="1"/>
    </xf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166" fontId="20" fillId="0" borderId="0" applyFont="0" applyFill="0" applyBorder="0" applyAlignment="0" applyProtection="0"/>
    <xf numFmtId="0" fontId="16" fillId="7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Protection="0">
      <alignment vertical="center" wrapText="1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18" borderId="1" applyNumberFormat="0" applyProtection="0">
      <alignment vertical="center" wrapText="1"/>
    </xf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Protection="0">
      <alignment vertical="center" wrapText="1"/>
    </xf>
    <xf numFmtId="0" fontId="14" fillId="27" borderId="2" applyNumberFormat="0" applyProtection="0">
      <alignment vertical="center" wrapText="1"/>
    </xf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Protection="0">
      <alignment vertical="center" wrapText="1"/>
    </xf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4" fontId="26" fillId="0" borderId="0" applyFont="0" applyFill="0" applyBorder="0" applyAlignment="0" applyProtection="0"/>
    <xf numFmtId="167" fontId="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4" fillId="0" borderId="0" applyFill="0" applyBorder="0" applyAlignment="0" applyProtection="0"/>
    <xf numFmtId="166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1" fillId="0" borderId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4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4" fontId="20" fillId="0" borderId="0" applyFont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vertical="center" wrapText="1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0" borderId="3" applyNumberFormat="0" applyFill="0" applyProtection="0">
      <alignment vertical="center" wrapText="1"/>
    </xf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Protection="0">
      <alignment vertical="center" wrapText="1"/>
    </xf>
    <xf numFmtId="0" fontId="18" fillId="0" borderId="5" applyNumberFormat="0" applyFill="0" applyProtection="0">
      <alignment vertical="center" wrapText="1"/>
    </xf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Protection="0">
      <alignment vertical="center" wrapText="1"/>
    </xf>
    <xf numFmtId="0" fontId="19" fillId="0" borderId="6" applyNumberFormat="0" applyFill="0" applyProtection="0">
      <alignment vertical="center" wrapText="1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37" fillId="0" borderId="0">
      <alignment horizontal="center" textRotation="90"/>
    </xf>
    <xf numFmtId="0" fontId="37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1" applyNumberFormat="0" applyProtection="0">
      <alignment vertical="center"/>
    </xf>
    <xf numFmtId="0" fontId="7" fillId="8" borderId="1" applyNumberFormat="0" applyProtection="0">
      <alignment vertical="center" wrapText="1"/>
    </xf>
    <xf numFmtId="0" fontId="7" fillId="8" borderId="1" applyNumberFormat="0" applyProtection="0">
      <alignment vertical="center" wrapText="1"/>
    </xf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Protection="0">
      <alignment vertical="center" wrapText="1"/>
    </xf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8" fillId="17" borderId="8" applyNumberFormat="0" applyProtection="0">
      <alignment vertical="center"/>
    </xf>
    <xf numFmtId="0" fontId="8" fillId="18" borderId="8" applyNumberFormat="0" applyProtection="0">
      <alignment vertical="center" wrapText="1"/>
    </xf>
    <xf numFmtId="0" fontId="8" fillId="18" borderId="8" applyNumberFormat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164" fontId="20" fillId="0" borderId="0" applyFont="0" applyFill="0" applyBorder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9" fillId="0" borderId="9" applyNumberFormat="0" applyFill="0" applyProtection="0">
      <alignment vertical="center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Protection="0">
      <alignment vertical="center" wrapText="1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Protection="0">
      <alignment vertical="center" wrapText="1"/>
    </xf>
    <xf numFmtId="0" fontId="38" fillId="10" borderId="11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11" fillId="21" borderId="0" applyNumberFormat="0" applyBorder="0" applyProtection="0">
      <alignment vertical="center"/>
    </xf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39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20" fillId="0" borderId="0"/>
    <xf numFmtId="0" fontId="38" fillId="0" borderId="0"/>
    <xf numFmtId="0" fontId="4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43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0" fillId="0" borderId="0">
      <alignment vertical="center" wrapText="1"/>
    </xf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3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" fillId="0" borderId="0"/>
    <xf numFmtId="0" fontId="32" fillId="0" borderId="0"/>
    <xf numFmtId="0" fontId="21" fillId="0" borderId="0"/>
    <xf numFmtId="0" fontId="22" fillId="0" borderId="0"/>
    <xf numFmtId="0" fontId="20" fillId="0" borderId="0"/>
    <xf numFmtId="0" fontId="25" fillId="0" borderId="0"/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11" applyNumberFormat="0" applyProtection="0">
      <alignment vertical="center" wrapText="1"/>
    </xf>
    <xf numFmtId="0" fontId="38" fillId="10" borderId="11" applyNumberFormat="0" applyAlignment="0" applyProtection="0"/>
    <xf numFmtId="0" fontId="38" fillId="10" borderId="11" applyNumberFormat="0" applyAlignment="0" applyProtection="0"/>
    <xf numFmtId="0" fontId="21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Protection="0">
      <alignment vertical="center" wrapText="1"/>
    </xf>
    <xf numFmtId="0" fontId="20" fillId="10" borderId="11" applyNumberFormat="0" applyAlignment="0" applyProtection="0"/>
    <xf numFmtId="0" fontId="8" fillId="18" borderId="8" applyNumberFormat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Protection="0">
      <alignment vertical="center" wrapText="1"/>
    </xf>
    <xf numFmtId="0" fontId="22" fillId="0" borderId="0"/>
    <xf numFmtId="0" fontId="20" fillId="0" borderId="0"/>
    <xf numFmtId="0" fontId="20" fillId="0" borderId="0"/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7" borderId="2" applyNumberFormat="0" applyProtection="0">
      <alignment vertical="center"/>
    </xf>
    <xf numFmtId="0" fontId="14" fillId="27" borderId="2" applyNumberFormat="0" applyProtection="0">
      <alignment vertical="center" wrapText="1"/>
    </xf>
    <xf numFmtId="0" fontId="14" fillId="27" borderId="2" applyNumberFormat="0" applyProtection="0">
      <alignment vertical="center" wrapText="1"/>
    </xf>
    <xf numFmtId="0" fontId="14" fillId="27" borderId="2" applyNumberFormat="0" applyAlignment="0" applyProtection="0"/>
    <xf numFmtId="0" fontId="14" fillId="27" borderId="2" applyNumberFormat="0" applyAlignment="0" applyProtection="0"/>
    <xf numFmtId="0" fontId="12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0" fillId="0" borderId="0" applyFill="0" applyBorder="0" applyAlignment="0" applyProtection="0"/>
    <xf numFmtId="0" fontId="20" fillId="10" borderId="11" applyNumberFormat="0" applyProtection="0">
      <alignment vertical="center"/>
    </xf>
    <xf numFmtId="0" fontId="20" fillId="10" borderId="11" applyNumberFormat="0" applyProtection="0">
      <alignment vertical="center" wrapText="1"/>
    </xf>
    <xf numFmtId="0" fontId="20" fillId="10" borderId="11" applyNumberFormat="0" applyProtection="0">
      <alignment vertical="center" wrapText="1"/>
    </xf>
    <xf numFmtId="0" fontId="4" fillId="10" borderId="11" applyNumberFormat="0" applyAlignment="0" applyProtection="0"/>
    <xf numFmtId="0" fontId="4" fillId="10" borderId="11" applyNumberFormat="0" applyAlignment="0" applyProtection="0"/>
    <xf numFmtId="0" fontId="44" fillId="0" borderId="0"/>
    <xf numFmtId="0" fontId="44" fillId="0" borderId="0"/>
    <xf numFmtId="170" fontId="44" fillId="0" borderId="0"/>
    <xf numFmtId="170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16" fillId="7" borderId="0" applyNumberFormat="0" applyBorder="0" applyProtection="0">
      <alignment vertical="center"/>
    </xf>
    <xf numFmtId="0" fontId="16" fillId="7" borderId="0" applyNumberFormat="0" applyBorder="0" applyProtection="0">
      <alignment vertical="center" wrapText="1"/>
    </xf>
    <xf numFmtId="0" fontId="16" fillId="7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5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 wrapText="1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17" fillId="0" borderId="3" applyNumberFormat="0" applyFill="0" applyProtection="0">
      <alignment vertical="center"/>
    </xf>
    <xf numFmtId="0" fontId="17" fillId="0" borderId="3" applyNumberFormat="0" applyFill="0" applyProtection="0">
      <alignment vertical="center" wrapText="1"/>
    </xf>
    <xf numFmtId="0" fontId="17" fillId="0" borderId="3" applyNumberFormat="0" applyFill="0" applyProtection="0">
      <alignment vertical="center" wrapText="1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Protection="0">
      <alignment vertical="center"/>
    </xf>
    <xf numFmtId="0" fontId="18" fillId="0" borderId="5" applyNumberFormat="0" applyFill="0" applyProtection="0">
      <alignment vertical="center" wrapText="1"/>
    </xf>
    <xf numFmtId="0" fontId="18" fillId="0" borderId="5" applyNumberFormat="0" applyFill="0" applyProtection="0">
      <alignment vertical="center" wrapText="1"/>
    </xf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Protection="0">
      <alignment vertical="center"/>
    </xf>
    <xf numFmtId="0" fontId="19" fillId="0" borderId="6" applyNumberFormat="0" applyFill="0" applyProtection="0">
      <alignment vertical="center" wrapText="1"/>
    </xf>
    <xf numFmtId="0" fontId="19" fillId="0" borderId="6" applyNumberFormat="0" applyFill="0" applyProtection="0">
      <alignment vertical="center" wrapText="1"/>
    </xf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29" fillId="0" borderId="0"/>
    <xf numFmtId="0" fontId="29" fillId="0" borderId="0"/>
    <xf numFmtId="0" fontId="2" fillId="0" borderId="0"/>
    <xf numFmtId="0" fontId="2" fillId="0" borderId="0"/>
    <xf numFmtId="0" fontId="21" fillId="0" borderId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/>
    <xf numFmtId="0" fontId="1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10" borderId="11" applyNumberFormat="0" applyProtection="0">
      <alignment vertical="center" wrapText="1"/>
    </xf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Protection="0">
      <alignment vertical="center" wrapText="1"/>
    </xf>
    <xf numFmtId="0" fontId="2" fillId="10" borderId="11" applyNumberFormat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10" borderId="11" applyNumberFormat="0" applyProtection="0">
      <alignment vertical="center"/>
    </xf>
    <xf numFmtId="0" fontId="2" fillId="10" borderId="11" applyNumberFormat="0" applyProtection="0">
      <alignment vertical="center" wrapText="1"/>
    </xf>
    <xf numFmtId="0" fontId="2" fillId="10" borderId="11" applyNumberFormat="0" applyProtection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</cellStyleXfs>
  <cellXfs count="356">
    <xf numFmtId="0" fontId="0" fillId="0" borderId="0" xfId="0">
      <alignment vertical="center"/>
    </xf>
    <xf numFmtId="0" fontId="47" fillId="0" borderId="0" xfId="0" applyFont="1" applyFill="1" applyAlignment="1">
      <alignment vertical="center"/>
    </xf>
    <xf numFmtId="0" fontId="46" fillId="0" borderId="0" xfId="2341" applyFont="1" applyFill="1" applyBorder="1" applyAlignment="1">
      <alignment vertical="center"/>
    </xf>
    <xf numFmtId="0" fontId="46" fillId="0" borderId="0" xfId="2341" applyFont="1" applyFill="1" applyBorder="1" applyAlignment="1">
      <alignment horizontal="center" vertical="center"/>
    </xf>
    <xf numFmtId="0" fontId="47" fillId="0" borderId="0" xfId="2341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 wrapText="1"/>
    </xf>
    <xf numFmtId="0" fontId="47" fillId="0" borderId="0" xfId="2897" applyFont="1" applyFill="1" applyBorder="1" applyAlignment="1">
      <alignment vertical="center" wrapText="1"/>
    </xf>
    <xf numFmtId="0" fontId="47" fillId="0" borderId="0" xfId="2897" applyFont="1" applyFill="1" applyAlignment="1">
      <alignment vertical="center" wrapText="1"/>
    </xf>
    <xf numFmtId="0" fontId="50" fillId="0" borderId="0" xfId="2897" applyFont="1" applyFill="1" applyBorder="1" applyAlignment="1">
      <alignment vertical="center"/>
    </xf>
    <xf numFmtId="0" fontId="47" fillId="0" borderId="0" xfId="2897" applyFont="1" applyFill="1" applyBorder="1" applyAlignment="1">
      <alignment horizontal="center" vertical="center" wrapText="1"/>
    </xf>
    <xf numFmtId="2" fontId="46" fillId="0" borderId="0" xfId="2897" applyNumberFormat="1" applyFont="1" applyFill="1" applyBorder="1" applyAlignment="1">
      <alignment horizontal="center" vertical="center" wrapText="1"/>
    </xf>
    <xf numFmtId="171" fontId="47" fillId="0" borderId="0" xfId="2897" applyNumberFormat="1" applyFont="1" applyFill="1" applyAlignment="1">
      <alignment horizontal="left" vertical="center"/>
    </xf>
    <xf numFmtId="0" fontId="47" fillId="0" borderId="0" xfId="2897" applyFont="1" applyFill="1" applyAlignment="1">
      <alignment horizontal="left" vertical="center" wrapText="1"/>
    </xf>
    <xf numFmtId="2" fontId="47" fillId="0" borderId="0" xfId="2897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2" fontId="47" fillId="0" borderId="12" xfId="3031" applyNumberFormat="1" applyFont="1" applyFill="1" applyBorder="1" applyAlignment="1">
      <alignment horizontal="center" vertical="center"/>
    </xf>
    <xf numFmtId="0" fontId="47" fillId="0" borderId="0" xfId="2897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47" fillId="0" borderId="0" xfId="2894" applyFont="1" applyFill="1" applyAlignment="1">
      <alignment vertical="center"/>
    </xf>
    <xf numFmtId="0" fontId="47" fillId="0" borderId="0" xfId="0" applyFont="1" applyAlignment="1">
      <alignment vertical="center"/>
    </xf>
    <xf numFmtId="4" fontId="47" fillId="0" borderId="0" xfId="0" applyNumberFormat="1" applyFont="1" applyAlignment="1">
      <alignment horizontal="right"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Alignment="1">
      <alignment horizontal="right" vertical="center"/>
    </xf>
    <xf numFmtId="4" fontId="47" fillId="0" borderId="0" xfId="0" applyNumberFormat="1" applyFont="1" applyFill="1" applyAlignment="1">
      <alignment vertical="center"/>
    </xf>
    <xf numFmtId="0" fontId="47" fillId="0" borderId="0" xfId="0" applyFont="1" applyAlignment="1">
      <alignment horizontal="left" vertical="center"/>
    </xf>
    <xf numFmtId="0" fontId="47" fillId="0" borderId="13" xfId="0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47" fillId="0" borderId="16" xfId="0" applyFont="1" applyBorder="1" applyAlignment="1">
      <alignment vertical="center"/>
    </xf>
    <xf numFmtId="0" fontId="46" fillId="0" borderId="17" xfId="0" applyFont="1" applyBorder="1" applyAlignment="1">
      <alignment horizontal="center" vertical="center"/>
    </xf>
    <xf numFmtId="0" fontId="46" fillId="0" borderId="15" xfId="0" applyFont="1" applyBorder="1" applyAlignment="1">
      <alignment horizontal="right" vertical="center" wrapText="1"/>
    </xf>
    <xf numFmtId="0" fontId="46" fillId="0" borderId="0" xfId="2895" applyFont="1" applyFill="1" applyAlignment="1">
      <alignment vertical="center" wrapText="1"/>
    </xf>
    <xf numFmtId="0" fontId="46" fillId="0" borderId="0" xfId="2895" applyFont="1" applyFill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7" fillId="0" borderId="17" xfId="0" applyFont="1" applyBorder="1" applyAlignment="1">
      <alignment horizontal="center" vertical="center"/>
    </xf>
    <xf numFmtId="0" fontId="47" fillId="0" borderId="17" xfId="0" applyFont="1" applyFill="1" applyBorder="1" applyAlignment="1">
      <alignment horizontal="left" vertical="center" wrapText="1"/>
    </xf>
    <xf numFmtId="0" fontId="46" fillId="0" borderId="17" xfId="0" applyFont="1" applyBorder="1" applyAlignment="1">
      <alignment horizontal="right" vertical="center" wrapText="1"/>
    </xf>
    <xf numFmtId="4" fontId="47" fillId="0" borderId="16" xfId="0" applyNumberFormat="1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47" fillId="0" borderId="0" xfId="0" applyFont="1" applyFill="1" applyAlignment="1">
      <alignment horizontal="left" vertical="top"/>
    </xf>
    <xf numFmtId="0" fontId="47" fillId="0" borderId="0" xfId="2897" applyFont="1" applyFill="1" applyBorder="1" applyAlignment="1">
      <alignment horizontal="left" vertical="center" wrapText="1"/>
    </xf>
    <xf numFmtId="0" fontId="56" fillId="0" borderId="0" xfId="3115" applyFont="1" applyFill="1"/>
    <xf numFmtId="0" fontId="57" fillId="0" borderId="0" xfId="3115" applyFont="1" applyFill="1"/>
    <xf numFmtId="0" fontId="47" fillId="0" borderId="0" xfId="3116" applyFont="1" applyFill="1" applyBorder="1" applyAlignment="1">
      <alignment horizontal="left" vertical="center" wrapText="1"/>
    </xf>
    <xf numFmtId="171" fontId="50" fillId="0" borderId="0" xfId="3116" applyNumberFormat="1" applyFont="1" applyFill="1" applyBorder="1" applyAlignment="1">
      <alignment vertical="center" wrapText="1"/>
    </xf>
    <xf numFmtId="0" fontId="56" fillId="0" borderId="0" xfId="3115" applyFont="1" applyFill="1" applyAlignment="1">
      <alignment horizontal="left"/>
    </xf>
    <xf numFmtId="2" fontId="47" fillId="0" borderId="0" xfId="3116" applyNumberFormat="1" applyFont="1" applyFill="1" applyBorder="1" applyAlignment="1">
      <alignment vertical="center" wrapText="1"/>
    </xf>
    <xf numFmtId="0" fontId="47" fillId="0" borderId="0" xfId="3116" applyFont="1" applyFill="1" applyBorder="1" applyAlignment="1">
      <alignment vertical="center" wrapText="1"/>
    </xf>
    <xf numFmtId="0" fontId="56" fillId="0" borderId="14" xfId="3115" applyNumberFormat="1" applyFont="1" applyFill="1" applyBorder="1" applyAlignment="1">
      <alignment horizontal="center"/>
    </xf>
    <xf numFmtId="0" fontId="56" fillId="0" borderId="12" xfId="3115" applyNumberFormat="1" applyFont="1" applyFill="1" applyBorder="1" applyAlignment="1">
      <alignment horizontal="center" vertical="center"/>
    </xf>
    <xf numFmtId="4" fontId="57" fillId="0" borderId="0" xfId="3115" applyNumberFormat="1" applyFont="1" applyFill="1" applyBorder="1" applyAlignment="1">
      <alignment horizontal="center"/>
    </xf>
    <xf numFmtId="0" fontId="56" fillId="0" borderId="0" xfId="3115" applyFont="1" applyFill="1" applyBorder="1" applyAlignment="1">
      <alignment horizontal="center"/>
    </xf>
    <xf numFmtId="0" fontId="56" fillId="0" borderId="0" xfId="3115" applyFont="1" applyFill="1" applyAlignment="1">
      <alignment horizontal="center"/>
    </xf>
    <xf numFmtId="0" fontId="56" fillId="0" borderId="0" xfId="0" applyFont="1" applyFill="1" applyAlignment="1"/>
    <xf numFmtId="0" fontId="47" fillId="0" borderId="0" xfId="0" applyFont="1">
      <alignment vertical="center"/>
    </xf>
    <xf numFmtId="14" fontId="56" fillId="0" borderId="0" xfId="0" applyNumberFormat="1" applyFont="1" applyFill="1" applyAlignment="1">
      <alignment horizontal="left"/>
    </xf>
    <xf numFmtId="0" fontId="47" fillId="0" borderId="2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47" fillId="0" borderId="0" xfId="3116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/>
    </xf>
    <xf numFmtId="165" fontId="50" fillId="0" borderId="0" xfId="2893" applyNumberFormat="1" applyFont="1" applyFill="1" applyBorder="1" applyAlignment="1">
      <alignment vertical="center"/>
    </xf>
    <xf numFmtId="2" fontId="47" fillId="0" borderId="0" xfId="2897" applyNumberFormat="1" applyFont="1" applyFill="1" applyBorder="1" applyAlignment="1">
      <alignment vertical="center" wrapText="1"/>
    </xf>
    <xf numFmtId="0" fontId="50" fillId="0" borderId="0" xfId="3117" applyFont="1" applyFill="1" applyBorder="1" applyAlignment="1">
      <alignment vertical="center" wrapText="1"/>
    </xf>
    <xf numFmtId="0" fontId="50" fillId="0" borderId="0" xfId="3116" applyFont="1" applyFill="1" applyBorder="1" applyAlignment="1">
      <alignment vertical="center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2" fontId="47" fillId="0" borderId="14" xfId="0" applyNumberFormat="1" applyFont="1" applyFill="1" applyBorder="1" applyAlignment="1">
      <alignment horizontal="center" vertical="center"/>
    </xf>
    <xf numFmtId="2" fontId="47" fillId="0" borderId="14" xfId="2898" applyNumberFormat="1" applyFont="1" applyFill="1" applyBorder="1" applyAlignment="1">
      <alignment horizontal="center" vertical="center"/>
    </xf>
    <xf numFmtId="2" fontId="47" fillId="0" borderId="14" xfId="3031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2" fontId="47" fillId="0" borderId="12" xfId="2898" applyNumberFormat="1" applyFont="1" applyFill="1" applyBorder="1" applyAlignment="1">
      <alignment horizontal="center" vertical="center"/>
    </xf>
    <xf numFmtId="2" fontId="47" fillId="0" borderId="12" xfId="0" applyNumberFormat="1" applyFont="1" applyFill="1" applyBorder="1" applyAlignment="1">
      <alignment horizontal="center" vertical="center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7" fillId="0" borderId="0" xfId="2893" applyFont="1" applyFill="1" applyBorder="1" applyAlignment="1">
      <alignment horizontal="left" vertical="center" wrapText="1"/>
    </xf>
    <xf numFmtId="0" fontId="62" fillId="0" borderId="0" xfId="0" applyFont="1" applyFill="1" applyAlignment="1">
      <alignment vertical="center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1" fontId="47" fillId="28" borderId="19" xfId="0" applyNumberFormat="1" applyFont="1" applyFill="1" applyBorder="1" applyAlignment="1">
      <alignment horizontal="center" vertical="center" wrapText="1" shrinkToFit="1"/>
    </xf>
    <xf numFmtId="1" fontId="47" fillId="28" borderId="14" xfId="0" applyNumberFormat="1" applyFont="1" applyFill="1" applyBorder="1" applyAlignment="1">
      <alignment horizontal="center" vertical="center" wrapText="1" shrinkToFit="1"/>
    </xf>
    <xf numFmtId="4" fontId="0" fillId="0" borderId="0" xfId="0" applyNumberFormat="1">
      <alignment vertical="center"/>
    </xf>
    <xf numFmtId="2" fontId="47" fillId="29" borderId="12" xfId="2898" applyNumberFormat="1" applyFont="1" applyFill="1" applyBorder="1" applyAlignment="1">
      <alignment horizontal="center" vertical="center"/>
    </xf>
    <xf numFmtId="2" fontId="47" fillId="29" borderId="12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0" fontId="47" fillId="29" borderId="0" xfId="0" applyFont="1" applyFill="1" applyAlignment="1">
      <alignment horizontal="center" vertical="center"/>
    </xf>
    <xf numFmtId="0" fontId="46" fillId="29" borderId="0" xfId="2895" applyFont="1" applyFill="1" applyAlignment="1">
      <alignment vertical="center" wrapText="1"/>
    </xf>
    <xf numFmtId="0" fontId="46" fillId="29" borderId="0" xfId="0" applyFont="1" applyFill="1" applyAlignment="1">
      <alignment vertical="center" wrapText="1"/>
    </xf>
    <xf numFmtId="0" fontId="46" fillId="29" borderId="0" xfId="2341" applyFont="1" applyFill="1" applyBorder="1" applyAlignment="1">
      <alignment horizontal="center" vertical="center"/>
    </xf>
    <xf numFmtId="165" fontId="50" fillId="29" borderId="0" xfId="2893" applyNumberFormat="1" applyFont="1" applyFill="1" applyBorder="1" applyAlignment="1">
      <alignment vertical="center"/>
    </xf>
    <xf numFmtId="0" fontId="50" fillId="29" borderId="0" xfId="2897" applyFont="1" applyFill="1" applyBorder="1" applyAlignment="1">
      <alignment vertical="center"/>
    </xf>
    <xf numFmtId="2" fontId="47" fillId="29" borderId="0" xfId="2897" applyNumberFormat="1" applyFont="1" applyFill="1" applyBorder="1" applyAlignment="1">
      <alignment vertical="center" wrapText="1"/>
    </xf>
    <xf numFmtId="0" fontId="47" fillId="29" borderId="0" xfId="2897" applyFont="1" applyFill="1" applyAlignment="1">
      <alignment vertical="center" wrapText="1"/>
    </xf>
    <xf numFmtId="0" fontId="47" fillId="29" borderId="0" xfId="2894" applyFont="1" applyFill="1" applyAlignment="1">
      <alignment vertical="center"/>
    </xf>
    <xf numFmtId="0" fontId="47" fillId="29" borderId="0" xfId="2897" applyFont="1" applyFill="1" applyBorder="1" applyAlignment="1">
      <alignment horizontal="center" vertical="center" wrapText="1"/>
    </xf>
    <xf numFmtId="0" fontId="24" fillId="29" borderId="0" xfId="0" applyFont="1" applyFill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0" fontId="47" fillId="29" borderId="0" xfId="0" applyFont="1" applyFill="1" applyBorder="1" applyAlignment="1">
      <alignment vertical="center"/>
    </xf>
    <xf numFmtId="0" fontId="47" fillId="29" borderId="20" xfId="0" applyFont="1" applyFill="1" applyBorder="1" applyAlignment="1">
      <alignment vertical="center"/>
    </xf>
    <xf numFmtId="2" fontId="47" fillId="29" borderId="12" xfId="3031" applyNumberFormat="1" applyFont="1" applyFill="1" applyBorder="1" applyAlignment="1">
      <alignment horizontal="center" vertical="center"/>
    </xf>
    <xf numFmtId="0" fontId="47" fillId="29" borderId="0" xfId="0" applyFont="1" applyFill="1" applyAlignment="1">
      <alignment vertical="center"/>
    </xf>
    <xf numFmtId="0" fontId="24" fillId="29" borderId="0" xfId="0" applyFont="1" applyFill="1" applyAlignment="1">
      <alignment vertical="center"/>
    </xf>
    <xf numFmtId="4" fontId="47" fillId="0" borderId="16" xfId="0" applyNumberFormat="1" applyFont="1" applyFill="1" applyBorder="1" applyAlignment="1">
      <alignment vertical="center"/>
    </xf>
    <xf numFmtId="0" fontId="50" fillId="0" borderId="18" xfId="2897" applyFont="1" applyFill="1" applyBorder="1" applyAlignment="1">
      <alignment vertical="center"/>
    </xf>
    <xf numFmtId="4" fontId="46" fillId="0" borderId="18" xfId="0" applyNumberFormat="1" applyFont="1" applyFill="1" applyBorder="1" applyAlignment="1">
      <alignment vertical="center"/>
    </xf>
    <xf numFmtId="0" fontId="47" fillId="0" borderId="0" xfId="2893" quotePrefix="1" applyFont="1" applyFill="1" applyBorder="1" applyAlignment="1">
      <alignment horizontal="center" vertical="center"/>
    </xf>
    <xf numFmtId="0" fontId="47" fillId="0" borderId="0" xfId="2893" applyFont="1" applyFill="1" applyBorder="1" applyAlignment="1">
      <alignment horizontal="center" vertical="center"/>
    </xf>
    <xf numFmtId="165" fontId="47" fillId="0" borderId="0" xfId="2893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/>
    <xf numFmtId="165" fontId="47" fillId="0" borderId="0" xfId="2893" applyNumberFormat="1" applyFont="1" applyFill="1" applyBorder="1" applyAlignment="1">
      <alignment horizontal="left" vertical="center"/>
    </xf>
    <xf numFmtId="165" fontId="50" fillId="0" borderId="16" xfId="2893" applyNumberFormat="1" applyFont="1" applyFill="1" applyBorder="1" applyAlignment="1">
      <alignment vertical="center" wrapText="1"/>
    </xf>
    <xf numFmtId="165" fontId="50" fillId="0" borderId="18" xfId="2893" applyNumberFormat="1" applyFont="1" applyFill="1" applyBorder="1" applyAlignment="1">
      <alignment vertical="center"/>
    </xf>
    <xf numFmtId="171" fontId="50" fillId="0" borderId="18" xfId="3116" applyNumberFormat="1" applyFont="1" applyFill="1" applyBorder="1" applyAlignment="1">
      <alignment vertical="center" wrapText="1"/>
    </xf>
    <xf numFmtId="4" fontId="56" fillId="0" borderId="16" xfId="3116" applyNumberFormat="1" applyFont="1" applyFill="1" applyBorder="1" applyAlignment="1">
      <alignment vertical="center" wrapText="1"/>
    </xf>
    <xf numFmtId="4" fontId="56" fillId="0" borderId="18" xfId="3116" applyNumberFormat="1" applyFont="1" applyFill="1" applyBorder="1" applyAlignment="1">
      <alignment vertical="center" wrapText="1"/>
    </xf>
    <xf numFmtId="14" fontId="47" fillId="0" borderId="0" xfId="3116" applyNumberFormat="1" applyFont="1" applyFill="1" applyBorder="1" applyAlignment="1">
      <alignment vertical="center" wrapText="1"/>
    </xf>
    <xf numFmtId="0" fontId="56" fillId="0" borderId="12" xfId="3115" applyNumberFormat="1" applyFont="1" applyFill="1" applyBorder="1" applyAlignment="1">
      <alignment horizontal="center"/>
    </xf>
    <xf numFmtId="0" fontId="56" fillId="0" borderId="12" xfId="3115" applyFont="1" applyFill="1" applyBorder="1" applyAlignment="1">
      <alignment horizontal="left" indent="2"/>
    </xf>
    <xf numFmtId="0" fontId="56" fillId="0" borderId="12" xfId="3115" applyFont="1" applyFill="1" applyBorder="1"/>
    <xf numFmtId="0" fontId="55" fillId="0" borderId="12" xfId="3115" applyFont="1" applyFill="1" applyBorder="1" applyAlignment="1">
      <alignment horizontal="right"/>
    </xf>
    <xf numFmtId="0" fontId="55" fillId="0" borderId="12" xfId="3115" applyNumberFormat="1" applyFont="1" applyFill="1" applyBorder="1" applyAlignment="1">
      <alignment horizontal="center"/>
    </xf>
    <xf numFmtId="0" fontId="66" fillId="0" borderId="0" xfId="0" applyFont="1">
      <alignment vertical="center"/>
    </xf>
    <xf numFmtId="2" fontId="56" fillId="0" borderId="12" xfId="1476" applyNumberFormat="1" applyFont="1" applyFill="1" applyBorder="1" applyAlignment="1">
      <alignment horizontal="center"/>
    </xf>
    <xf numFmtId="2" fontId="55" fillId="0" borderId="12" xfId="3115" applyNumberFormat="1" applyFont="1" applyFill="1" applyBorder="1" applyAlignment="1">
      <alignment horizontal="center"/>
    </xf>
    <xf numFmtId="0" fontId="56" fillId="0" borderId="14" xfId="3115" applyFont="1" applyFill="1" applyBorder="1" applyAlignment="1">
      <alignment horizontal="left" indent="2"/>
    </xf>
    <xf numFmtId="2" fontId="56" fillId="0" borderId="14" xfId="1476" applyNumberFormat="1" applyFont="1" applyFill="1" applyBorder="1" applyAlignment="1">
      <alignment horizontal="center"/>
    </xf>
    <xf numFmtId="0" fontId="65" fillId="0" borderId="25" xfId="3115" applyFont="1" applyFill="1" applyBorder="1" applyAlignment="1">
      <alignment horizontal="center"/>
    </xf>
    <xf numFmtId="0" fontId="47" fillId="0" borderId="18" xfId="2897" applyFont="1" applyFill="1" applyBorder="1" applyAlignment="1">
      <alignment vertical="center" wrapText="1"/>
    </xf>
    <xf numFmtId="171" fontId="50" fillId="0" borderId="18" xfId="2897" applyNumberFormat="1" applyFont="1" applyFill="1" applyBorder="1" applyAlignment="1">
      <alignment vertical="center" wrapText="1"/>
    </xf>
    <xf numFmtId="0" fontId="47" fillId="0" borderId="0" xfId="3115" applyFont="1" applyFill="1" applyAlignment="1">
      <alignment horizontal="left"/>
    </xf>
    <xf numFmtId="0" fontId="2" fillId="0" borderId="0" xfId="0" applyFont="1" applyAlignment="1">
      <alignment vertical="center"/>
    </xf>
    <xf numFmtId="0" fontId="47" fillId="0" borderId="21" xfId="0" applyFont="1" applyFill="1" applyBorder="1" applyAlignment="1">
      <alignment horizontal="center" vertical="center" wrapText="1"/>
    </xf>
    <xf numFmtId="2" fontId="49" fillId="0" borderId="26" xfId="0" applyNumberFormat="1" applyFont="1" applyBorder="1" applyAlignment="1">
      <alignment horizontal="center" vertical="center" wrapText="1"/>
    </xf>
    <xf numFmtId="0" fontId="46" fillId="0" borderId="12" xfId="2897" applyFont="1" applyFill="1" applyBorder="1" applyAlignment="1">
      <alignment horizontal="center" vertical="center" wrapText="1"/>
    </xf>
    <xf numFmtId="0" fontId="47" fillId="0" borderId="12" xfId="2893" quotePrefix="1" applyNumberFormat="1" applyFont="1" applyFill="1" applyBorder="1" applyAlignment="1">
      <alignment horizontal="center" vertical="center"/>
    </xf>
    <xf numFmtId="0" fontId="59" fillId="0" borderId="12" xfId="2893" applyFont="1" applyFill="1" applyBorder="1" applyAlignment="1">
      <alignment horizontal="left" vertical="center" wrapText="1"/>
    </xf>
    <xf numFmtId="165" fontId="47" fillId="0" borderId="12" xfId="2893" applyNumberFormat="1" applyFont="1" applyFill="1" applyBorder="1" applyAlignment="1">
      <alignment horizontal="center" vertical="center"/>
    </xf>
    <xf numFmtId="0" fontId="47" fillId="0" borderId="12" xfId="2893" applyFont="1" applyFill="1" applyBorder="1" applyAlignment="1">
      <alignment vertical="center" wrapText="1"/>
    </xf>
    <xf numFmtId="0" fontId="47" fillId="0" borderId="12" xfId="2893" applyFont="1" applyFill="1" applyBorder="1" applyAlignment="1">
      <alignment horizontal="right" vertical="center" wrapText="1"/>
    </xf>
    <xf numFmtId="0" fontId="46" fillId="0" borderId="12" xfId="2893" quotePrefix="1" applyNumberFormat="1" applyFont="1" applyFill="1" applyBorder="1" applyAlignment="1">
      <alignment horizontal="center" vertical="center"/>
    </xf>
    <xf numFmtId="0" fontId="50" fillId="0" borderId="12" xfId="2893" applyFont="1" applyFill="1" applyBorder="1" applyAlignment="1">
      <alignment horizontal="left" vertical="center" wrapText="1"/>
    </xf>
    <xf numFmtId="2" fontId="47" fillId="0" borderId="12" xfId="3031" applyNumberFormat="1" applyFont="1" applyFill="1" applyBorder="1" applyAlignment="1">
      <alignment horizontal="center" vertical="center" wrapText="1"/>
    </xf>
    <xf numFmtId="0" fontId="46" fillId="0" borderId="12" xfId="2893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47" fillId="0" borderId="12" xfId="2897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0" fontId="47" fillId="0" borderId="14" xfId="2893" quotePrefix="1" applyNumberFormat="1" applyFont="1" applyFill="1" applyBorder="1" applyAlignment="1">
      <alignment horizontal="center" vertical="center"/>
    </xf>
    <xf numFmtId="0" fontId="46" fillId="0" borderId="14" xfId="2893" applyFont="1" applyFill="1" applyBorder="1" applyAlignment="1">
      <alignment vertical="center" wrapText="1"/>
    </xf>
    <xf numFmtId="0" fontId="59" fillId="0" borderId="14" xfId="2893" applyFont="1" applyFill="1" applyBorder="1" applyAlignment="1">
      <alignment horizontal="left" vertical="center" wrapText="1"/>
    </xf>
    <xf numFmtId="165" fontId="47" fillId="0" borderId="14" xfId="2893" applyNumberFormat="1" applyFont="1" applyFill="1" applyBorder="1" applyAlignment="1">
      <alignment horizontal="center" vertical="center"/>
    </xf>
    <xf numFmtId="0" fontId="65" fillId="0" borderId="25" xfId="2897" applyFont="1" applyFill="1" applyBorder="1" applyAlignment="1">
      <alignment horizontal="center" vertical="center" wrapText="1"/>
    </xf>
    <xf numFmtId="1" fontId="47" fillId="28" borderId="23" xfId="0" applyNumberFormat="1" applyFont="1" applyFill="1" applyBorder="1" applyAlignment="1">
      <alignment horizontal="center" vertical="center" wrapText="1" shrinkToFit="1"/>
    </xf>
    <xf numFmtId="1" fontId="47" fillId="0" borderId="18" xfId="0" applyNumberFormat="1" applyFont="1" applyFill="1" applyBorder="1" applyAlignment="1">
      <alignment horizontal="center" vertical="center" wrapText="1" shrinkToFit="1"/>
    </xf>
    <xf numFmtId="0" fontId="65" fillId="31" borderId="25" xfId="2897" applyFont="1" applyFill="1" applyBorder="1" applyAlignment="1">
      <alignment horizontal="center" vertical="center" wrapText="1"/>
    </xf>
    <xf numFmtId="165" fontId="47" fillId="31" borderId="14" xfId="2893" applyNumberFormat="1" applyFont="1" applyFill="1" applyBorder="1" applyAlignment="1">
      <alignment horizontal="center" vertical="center"/>
    </xf>
    <xf numFmtId="165" fontId="47" fillId="31" borderId="12" xfId="2893" applyNumberFormat="1" applyFont="1" applyFill="1" applyBorder="1" applyAlignment="1">
      <alignment horizontal="center" vertical="center"/>
    </xf>
    <xf numFmtId="0" fontId="47" fillId="31" borderId="12" xfId="2897" applyFont="1" applyFill="1" applyBorder="1" applyAlignment="1">
      <alignment horizontal="center" vertical="center" wrapText="1"/>
    </xf>
    <xf numFmtId="2" fontId="47" fillId="31" borderId="14" xfId="2898" applyNumberFormat="1" applyFont="1" applyFill="1" applyBorder="1" applyAlignment="1">
      <alignment horizontal="center" vertical="center"/>
    </xf>
    <xf numFmtId="2" fontId="47" fillId="31" borderId="12" xfId="2898" applyNumberFormat="1" applyFont="1" applyFill="1" applyBorder="1" applyAlignment="1">
      <alignment horizontal="center" vertical="center"/>
    </xf>
    <xf numFmtId="2" fontId="49" fillId="31" borderId="27" xfId="0" applyNumberFormat="1" applyFont="1" applyFill="1" applyBorder="1" applyAlignment="1">
      <alignment horizontal="center" vertical="center" wrapText="1"/>
    </xf>
    <xf numFmtId="0" fontId="59" fillId="0" borderId="12" xfId="2893" applyFont="1" applyFill="1" applyBorder="1" applyAlignment="1">
      <alignment horizontal="left" vertical="center"/>
    </xf>
    <xf numFmtId="0" fontId="58" fillId="0" borderId="12" xfId="2893" applyFont="1" applyFill="1" applyBorder="1" applyAlignment="1">
      <alignment horizontal="right" vertical="center" wrapText="1"/>
    </xf>
    <xf numFmtId="0" fontId="58" fillId="0" borderId="12" xfId="2893" applyFont="1" applyFill="1" applyBorder="1" applyAlignment="1">
      <alignment horizontal="center" vertical="center"/>
    </xf>
    <xf numFmtId="0" fontId="47" fillId="0" borderId="14" xfId="2893" applyFont="1" applyFill="1" applyBorder="1" applyAlignment="1">
      <alignment vertical="center" wrapText="1"/>
    </xf>
    <xf numFmtId="0" fontId="59" fillId="0" borderId="14" xfId="2893" applyFont="1" applyFill="1" applyBorder="1" applyAlignment="1">
      <alignment horizontal="left" vertical="center"/>
    </xf>
    <xf numFmtId="0" fontId="50" fillId="0" borderId="12" xfId="2893" applyFont="1" applyFill="1" applyBorder="1" applyAlignment="1">
      <alignment horizontal="left" vertical="center"/>
    </xf>
    <xf numFmtId="0" fontId="47" fillId="0" borderId="12" xfId="2893" applyFont="1" applyFill="1" applyBorder="1" applyAlignment="1">
      <alignment horizontal="center" vertical="center"/>
    </xf>
    <xf numFmtId="0" fontId="48" fillId="0" borderId="12" xfId="2893" applyFont="1" applyFill="1" applyBorder="1" applyAlignment="1">
      <alignment horizontal="center" vertical="center" wrapText="1"/>
    </xf>
    <xf numFmtId="0" fontId="50" fillId="0" borderId="14" xfId="2893" applyFont="1" applyFill="1" applyBorder="1" applyAlignment="1">
      <alignment vertical="center"/>
    </xf>
    <xf numFmtId="0" fontId="50" fillId="0" borderId="14" xfId="2893" applyFont="1" applyFill="1" applyBorder="1" applyAlignment="1">
      <alignment horizontal="left" vertical="center"/>
    </xf>
    <xf numFmtId="0" fontId="47" fillId="0" borderId="14" xfId="2893" applyFont="1" applyFill="1" applyBorder="1" applyAlignment="1">
      <alignment horizontal="center" vertical="center"/>
    </xf>
    <xf numFmtId="2" fontId="49" fillId="0" borderId="28" xfId="0" applyNumberFormat="1" applyFont="1" applyBorder="1" applyAlignment="1">
      <alignment horizontal="center" vertical="center" wrapText="1"/>
    </xf>
    <xf numFmtId="2" fontId="49" fillId="31" borderId="12" xfId="0" applyNumberFormat="1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/>
    </xf>
    <xf numFmtId="0" fontId="50" fillId="31" borderId="14" xfId="2893" applyFont="1" applyFill="1" applyBorder="1" applyAlignment="1">
      <alignment vertical="center"/>
    </xf>
    <xf numFmtId="0" fontId="47" fillId="31" borderId="14" xfId="0" applyFont="1" applyFill="1" applyBorder="1" applyAlignment="1">
      <alignment horizontal="center" vertical="center"/>
    </xf>
    <xf numFmtId="16" fontId="47" fillId="0" borderId="12" xfId="2893" quotePrefix="1" applyNumberFormat="1" applyFont="1" applyFill="1" applyBorder="1" applyAlignment="1">
      <alignment horizontal="center" vertical="center"/>
    </xf>
    <xf numFmtId="2" fontId="49" fillId="29" borderId="26" xfId="0" applyNumberFormat="1" applyFont="1" applyFill="1" applyBorder="1" applyAlignment="1">
      <alignment horizontal="center" vertical="center" wrapText="1"/>
    </xf>
    <xf numFmtId="0" fontId="47" fillId="29" borderId="12" xfId="2893" quotePrefix="1" applyFont="1" applyFill="1" applyBorder="1" applyAlignment="1">
      <alignment horizontal="center" vertical="center"/>
    </xf>
    <xf numFmtId="0" fontId="47" fillId="29" borderId="12" xfId="2893" applyFont="1" applyFill="1" applyBorder="1" applyAlignment="1">
      <alignment horizontal="center" vertical="center"/>
    </xf>
    <xf numFmtId="0" fontId="47" fillId="29" borderId="12" xfId="0" applyFont="1" applyFill="1" applyBorder="1" applyAlignment="1">
      <alignment horizontal="left" vertical="top" wrapText="1"/>
    </xf>
    <xf numFmtId="0" fontId="47" fillId="29" borderId="12" xfId="0" applyFont="1" applyFill="1" applyBorder="1" applyAlignment="1">
      <alignment horizontal="center" wrapText="1"/>
    </xf>
    <xf numFmtId="0" fontId="48" fillId="29" borderId="12" xfId="0" applyFont="1" applyFill="1" applyBorder="1" applyAlignment="1">
      <alignment horizontal="left" vertical="top" wrapText="1"/>
    </xf>
    <xf numFmtId="0" fontId="47" fillId="29" borderId="12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left" vertical="top" wrapText="1"/>
    </xf>
    <xf numFmtId="0" fontId="47" fillId="29" borderId="12" xfId="0" applyFont="1" applyFill="1" applyBorder="1" applyAlignment="1">
      <alignment wrapText="1"/>
    </xf>
    <xf numFmtId="0" fontId="47" fillId="29" borderId="12" xfId="0" applyFont="1" applyFill="1" applyBorder="1" applyAlignment="1">
      <alignment horizontal="center"/>
    </xf>
    <xf numFmtId="49" fontId="64" fillId="29" borderId="12" xfId="3361" applyNumberFormat="1" applyFont="1" applyFill="1" applyBorder="1" applyAlignment="1">
      <alignment horizontal="center" vertical="center" wrapText="1"/>
    </xf>
    <xf numFmtId="0" fontId="64" fillId="29" borderId="12" xfId="3292" applyNumberFormat="1" applyFont="1" applyFill="1" applyBorder="1" applyAlignment="1">
      <alignment horizontal="center" vertical="center"/>
    </xf>
    <xf numFmtId="0" fontId="47" fillId="29" borderId="14" xfId="2893" quotePrefix="1" applyFont="1" applyFill="1" applyBorder="1" applyAlignment="1">
      <alignment horizontal="center" vertical="center"/>
    </xf>
    <xf numFmtId="0" fontId="58" fillId="29" borderId="14" xfId="2893" applyFont="1" applyFill="1" applyBorder="1" applyAlignment="1">
      <alignment vertical="center"/>
    </xf>
    <xf numFmtId="0" fontId="59" fillId="29" borderId="14" xfId="2893" applyFont="1" applyFill="1" applyBorder="1" applyAlignment="1">
      <alignment horizontal="left" vertical="center"/>
    </xf>
    <xf numFmtId="2" fontId="47" fillId="29" borderId="14" xfId="0" applyNumberFormat="1" applyFont="1" applyFill="1" applyBorder="1" applyAlignment="1">
      <alignment horizontal="center" vertical="center"/>
    </xf>
    <xf numFmtId="2" fontId="47" fillId="29" borderId="14" xfId="3031" applyNumberFormat="1" applyFont="1" applyFill="1" applyBorder="1" applyAlignment="1">
      <alignment horizontal="center" vertical="center"/>
    </xf>
    <xf numFmtId="2" fontId="47" fillId="29" borderId="14" xfId="2898" applyNumberFormat="1" applyFont="1" applyFill="1" applyBorder="1" applyAlignment="1">
      <alignment horizontal="center" vertical="center"/>
    </xf>
    <xf numFmtId="2" fontId="49" fillId="29" borderId="28" xfId="0" applyNumberFormat="1" applyFont="1" applyFill="1" applyBorder="1" applyAlignment="1">
      <alignment horizontal="center" vertical="center" wrapText="1"/>
    </xf>
    <xf numFmtId="1" fontId="47" fillId="29" borderId="23" xfId="0" applyNumberFormat="1" applyFont="1" applyFill="1" applyBorder="1" applyAlignment="1">
      <alignment horizontal="center" vertical="center" wrapText="1" shrinkToFit="1"/>
    </xf>
    <xf numFmtId="1" fontId="47" fillId="29" borderId="18" xfId="0" applyNumberFormat="1" applyFont="1" applyFill="1" applyBorder="1" applyAlignment="1">
      <alignment horizontal="center" vertical="center" wrapText="1" shrinkToFit="1"/>
    </xf>
    <xf numFmtId="0" fontId="58" fillId="31" borderId="14" xfId="2893" applyFont="1" applyFill="1" applyBorder="1" applyAlignment="1">
      <alignment vertical="center"/>
    </xf>
    <xf numFmtId="172" fontId="47" fillId="31" borderId="12" xfId="0" applyNumberFormat="1" applyFont="1" applyFill="1" applyBorder="1" applyAlignment="1">
      <alignment horizontal="center" wrapText="1"/>
    </xf>
    <xf numFmtId="1" fontId="47" fillId="31" borderId="12" xfId="0" applyNumberFormat="1" applyFont="1" applyFill="1" applyBorder="1" applyAlignment="1">
      <alignment horizontal="center" wrapText="1"/>
    </xf>
    <xf numFmtId="2" fontId="47" fillId="31" borderId="12" xfId="0" applyNumberFormat="1" applyFont="1" applyFill="1" applyBorder="1" applyAlignment="1">
      <alignment horizontal="center" wrapText="1"/>
    </xf>
    <xf numFmtId="1" fontId="47" fillId="31" borderId="12" xfId="0" applyNumberFormat="1" applyFont="1" applyFill="1" applyBorder="1" applyAlignment="1">
      <alignment horizontal="center"/>
    </xf>
    <xf numFmtId="0" fontId="64" fillId="31" borderId="12" xfId="3292" applyNumberFormat="1" applyFont="1" applyFill="1" applyBorder="1" applyAlignment="1">
      <alignment horizontal="center" vertical="center"/>
    </xf>
    <xf numFmtId="0" fontId="47" fillId="0" borderId="12" xfId="2893" quotePrefix="1" applyFont="1" applyFill="1" applyBorder="1" applyAlignment="1">
      <alignment horizontal="center" vertical="center"/>
    </xf>
    <xf numFmtId="0" fontId="58" fillId="0" borderId="12" xfId="2893" applyFont="1" applyFill="1" applyBorder="1" applyAlignment="1">
      <alignment vertical="center"/>
    </xf>
    <xf numFmtId="0" fontId="46" fillId="31" borderId="12" xfId="2897" applyFont="1" applyFill="1" applyBorder="1" applyAlignment="1">
      <alignment horizontal="center" vertical="center" wrapText="1"/>
    </xf>
    <xf numFmtId="0" fontId="58" fillId="31" borderId="12" xfId="2893" applyFont="1" applyFill="1" applyBorder="1" applyAlignment="1">
      <alignment vertical="center"/>
    </xf>
    <xf numFmtId="0" fontId="47" fillId="0" borderId="13" xfId="0" applyNumberFormat="1" applyFont="1" applyFill="1" applyBorder="1" applyAlignment="1">
      <alignment horizontal="center" vertical="center"/>
    </xf>
    <xf numFmtId="0" fontId="46" fillId="0" borderId="12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 vertical="center"/>
    </xf>
    <xf numFmtId="0" fontId="46" fillId="0" borderId="13" xfId="0" applyNumberFormat="1" applyFont="1" applyBorder="1" applyAlignment="1">
      <alignment horizontal="center" vertical="center"/>
    </xf>
    <xf numFmtId="0" fontId="47" fillId="31" borderId="12" xfId="2897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wrapText="1"/>
    </xf>
    <xf numFmtId="0" fontId="47" fillId="0" borderId="12" xfId="0" applyFont="1" applyFill="1" applyBorder="1" applyAlignment="1">
      <alignment horizontal="left" vertical="center" wrapText="1"/>
    </xf>
    <xf numFmtId="1" fontId="47" fillId="0" borderId="19" xfId="0" applyNumberFormat="1" applyFont="1" applyFill="1" applyBorder="1" applyAlignment="1">
      <alignment horizontal="center" vertical="center" wrapText="1" shrinkToFit="1"/>
    </xf>
    <xf numFmtId="1" fontId="47" fillId="0" borderId="14" xfId="0" applyNumberFormat="1" applyFont="1" applyFill="1" applyBorder="1" applyAlignment="1">
      <alignment horizontal="center" vertical="center" wrapText="1" shrinkToFit="1"/>
    </xf>
    <xf numFmtId="2" fontId="49" fillId="0" borderId="26" xfId="0" applyNumberFormat="1" applyFont="1" applyFill="1" applyBorder="1" applyAlignment="1">
      <alignment horizontal="center" vertical="center" wrapText="1"/>
    </xf>
    <xf numFmtId="2" fontId="49" fillId="0" borderId="28" xfId="0" applyNumberFormat="1" applyFont="1" applyFill="1" applyBorder="1" applyAlignment="1">
      <alignment horizontal="center" vertical="center" wrapText="1"/>
    </xf>
    <xf numFmtId="0" fontId="47" fillId="0" borderId="0" xfId="0" applyFont="1" applyFill="1">
      <alignment vertical="center"/>
    </xf>
    <xf numFmtId="0" fontId="0" fillId="0" borderId="0" xfId="0" applyFill="1">
      <alignment vertical="center"/>
    </xf>
    <xf numFmtId="2" fontId="47" fillId="31" borderId="12" xfId="3031" applyNumberFormat="1" applyFont="1" applyFill="1" applyBorder="1" applyAlignment="1">
      <alignment horizontal="center" vertical="center"/>
    </xf>
    <xf numFmtId="0" fontId="0" fillId="31" borderId="0" xfId="0" applyFill="1">
      <alignment vertical="center"/>
    </xf>
    <xf numFmtId="0" fontId="47" fillId="31" borderId="0" xfId="0" applyFont="1" applyFill="1" applyAlignment="1">
      <alignment vertical="center"/>
    </xf>
    <xf numFmtId="0" fontId="47" fillId="0" borderId="0" xfId="3116" applyFont="1" applyFill="1" applyBorder="1" applyAlignment="1">
      <alignment horizontal="left" vertical="center" wrapText="1"/>
    </xf>
    <xf numFmtId="0" fontId="47" fillId="0" borderId="0" xfId="3116" applyFont="1" applyFill="1" applyBorder="1" applyAlignment="1">
      <alignment horizontal="left" vertical="center"/>
    </xf>
    <xf numFmtId="171" fontId="50" fillId="0" borderId="30" xfId="3116" applyNumberFormat="1" applyFont="1" applyFill="1" applyBorder="1" applyAlignment="1">
      <alignment vertical="center" wrapText="1"/>
    </xf>
    <xf numFmtId="0" fontId="47" fillId="0" borderId="30" xfId="3116" applyFont="1" applyFill="1" applyBorder="1" applyAlignment="1">
      <alignment vertical="center" wrapText="1"/>
    </xf>
    <xf numFmtId="0" fontId="47" fillId="0" borderId="0" xfId="3116" applyFont="1" applyFill="1" applyAlignment="1">
      <alignment vertical="center" wrapText="1"/>
    </xf>
    <xf numFmtId="0" fontId="47" fillId="0" borderId="0" xfId="3116" applyFont="1" applyFill="1" applyBorder="1" applyAlignment="1">
      <alignment horizontal="center" vertical="center" wrapText="1"/>
    </xf>
    <xf numFmtId="0" fontId="47" fillId="0" borderId="0" xfId="3116" applyFont="1" applyFill="1" applyBorder="1" applyAlignment="1">
      <alignment horizontal="right" vertical="center"/>
    </xf>
    <xf numFmtId="2" fontId="46" fillId="0" borderId="0" xfId="3116" applyNumberFormat="1" applyFont="1" applyFill="1" applyBorder="1" applyAlignment="1">
      <alignment horizontal="center" vertical="center" wrapText="1"/>
    </xf>
    <xf numFmtId="171" fontId="47" fillId="0" borderId="0" xfId="3116" applyNumberFormat="1" applyFont="1" applyFill="1" applyAlignment="1">
      <alignment horizontal="left" vertical="center"/>
    </xf>
    <xf numFmtId="2" fontId="47" fillId="0" borderId="0" xfId="3116" applyNumberFormat="1" applyFont="1" applyFill="1" applyBorder="1" applyAlignment="1">
      <alignment horizontal="center" vertical="center" wrapText="1"/>
    </xf>
    <xf numFmtId="0" fontId="46" fillId="0" borderId="34" xfId="3116" applyFont="1" applyFill="1" applyBorder="1" applyAlignment="1">
      <alignment horizontal="center" vertical="center" wrapText="1"/>
    </xf>
    <xf numFmtId="0" fontId="46" fillId="0" borderId="35" xfId="3116" applyFont="1" applyFill="1" applyBorder="1" applyAlignment="1">
      <alignment horizontal="center" vertical="center" wrapText="1"/>
    </xf>
    <xf numFmtId="0" fontId="46" fillId="0" borderId="41" xfId="3116" applyFont="1" applyFill="1" applyBorder="1" applyAlignment="1">
      <alignment horizontal="center" vertical="center" wrapText="1"/>
    </xf>
    <xf numFmtId="0" fontId="46" fillId="0" borderId="42" xfId="3116" applyFont="1" applyFill="1" applyBorder="1" applyAlignment="1">
      <alignment horizontal="center" vertical="center" wrapText="1"/>
    </xf>
    <xf numFmtId="0" fontId="46" fillId="0" borderId="43" xfId="3116" applyFont="1" applyFill="1" applyBorder="1" applyAlignment="1">
      <alignment horizontal="center" vertical="center" wrapText="1"/>
    </xf>
    <xf numFmtId="0" fontId="46" fillId="0" borderId="36" xfId="3116" applyFont="1" applyFill="1" applyBorder="1" applyAlignment="1">
      <alignment horizontal="center" vertical="center" wrapText="1"/>
    </xf>
    <xf numFmtId="0" fontId="2" fillId="29" borderId="0" xfId="0" applyFont="1" applyFill="1" applyAlignment="1">
      <alignment vertical="center"/>
    </xf>
    <xf numFmtId="0" fontId="46" fillId="0" borderId="44" xfId="3116" applyFont="1" applyFill="1" applyBorder="1" applyAlignment="1">
      <alignment horizontal="center" vertical="center" wrapText="1"/>
    </xf>
    <xf numFmtId="0" fontId="46" fillId="0" borderId="20" xfId="3116" applyFont="1" applyFill="1" applyBorder="1" applyAlignment="1">
      <alignment horizontal="center" vertical="center" wrapText="1"/>
    </xf>
    <xf numFmtId="0" fontId="46" fillId="0" borderId="33" xfId="3116" applyFont="1" applyFill="1" applyBorder="1" applyAlignment="1">
      <alignment horizontal="center" vertical="center" wrapText="1"/>
    </xf>
    <xf numFmtId="0" fontId="46" fillId="0" borderId="45" xfId="3116" applyFont="1" applyFill="1" applyBorder="1" applyAlignment="1">
      <alignment horizontal="center" vertical="center" wrapText="1"/>
    </xf>
    <xf numFmtId="0" fontId="46" fillId="0" borderId="46" xfId="3116" applyFont="1" applyFill="1" applyBorder="1" applyAlignment="1">
      <alignment horizontal="center" vertical="center" wrapText="1"/>
    </xf>
    <xf numFmtId="0" fontId="46" fillId="0" borderId="47" xfId="3116" applyFont="1" applyFill="1" applyBorder="1" applyAlignment="1">
      <alignment horizontal="center" vertical="center" wrapText="1"/>
    </xf>
    <xf numFmtId="0" fontId="46" fillId="0" borderId="48" xfId="3116" applyFont="1" applyFill="1" applyBorder="1" applyAlignment="1">
      <alignment horizontal="center" vertical="center" wrapText="1"/>
    </xf>
    <xf numFmtId="0" fontId="47" fillId="29" borderId="49" xfId="2893" quotePrefix="1" applyFont="1" applyFill="1" applyBorder="1" applyAlignment="1">
      <alignment horizontal="center" vertical="center"/>
    </xf>
    <xf numFmtId="0" fontId="58" fillId="29" borderId="32" xfId="2893" applyFont="1" applyFill="1" applyBorder="1" applyAlignment="1">
      <alignment vertical="center"/>
    </xf>
    <xf numFmtId="0" fontId="59" fillId="29" borderId="32" xfId="2893" applyFont="1" applyFill="1" applyBorder="1" applyAlignment="1">
      <alignment horizontal="left" vertical="center"/>
    </xf>
    <xf numFmtId="0" fontId="58" fillId="29" borderId="31" xfId="2893" applyFont="1" applyFill="1" applyBorder="1" applyAlignment="1">
      <alignment vertical="center"/>
    </xf>
    <xf numFmtId="2" fontId="47" fillId="29" borderId="50" xfId="0" applyNumberFormat="1" applyFont="1" applyFill="1" applyBorder="1" applyAlignment="1">
      <alignment horizontal="center" vertical="center"/>
    </xf>
    <xf numFmtId="2" fontId="47" fillId="29" borderId="51" xfId="3031" applyNumberFormat="1" applyFont="1" applyFill="1" applyBorder="1" applyAlignment="1">
      <alignment horizontal="center" vertical="center"/>
    </xf>
    <xf numFmtId="2" fontId="47" fillId="29" borderId="51" xfId="2898" applyNumberFormat="1" applyFont="1" applyFill="1" applyBorder="1" applyAlignment="1">
      <alignment horizontal="center" vertical="center"/>
    </xf>
    <xf numFmtId="2" fontId="47" fillId="29" borderId="51" xfId="0" applyNumberFormat="1" applyFont="1" applyFill="1" applyBorder="1" applyAlignment="1">
      <alignment horizontal="center" vertical="center"/>
    </xf>
    <xf numFmtId="2" fontId="47" fillId="29" borderId="52" xfId="0" applyNumberFormat="1" applyFont="1" applyFill="1" applyBorder="1" applyAlignment="1">
      <alignment horizontal="center" vertical="center"/>
    </xf>
    <xf numFmtId="2" fontId="47" fillId="29" borderId="32" xfId="2898" applyNumberFormat="1" applyFont="1" applyFill="1" applyBorder="1" applyAlignment="1">
      <alignment horizontal="center" vertical="center"/>
    </xf>
    <xf numFmtId="2" fontId="47" fillId="29" borderId="53" xfId="2898" applyNumberFormat="1" applyFont="1" applyFill="1" applyBorder="1" applyAlignment="1">
      <alignment horizontal="center" vertical="center"/>
    </xf>
    <xf numFmtId="2" fontId="47" fillId="29" borderId="52" xfId="2898" applyNumberFormat="1" applyFont="1" applyFill="1" applyBorder="1" applyAlignment="1">
      <alignment horizontal="center" vertical="center"/>
    </xf>
    <xf numFmtId="0" fontId="47" fillId="29" borderId="54" xfId="2893" quotePrefix="1" applyFont="1" applyFill="1" applyBorder="1" applyAlignment="1">
      <alignment horizontal="center" vertical="center"/>
    </xf>
    <xf numFmtId="0" fontId="47" fillId="29" borderId="54" xfId="2893" applyFont="1" applyFill="1" applyBorder="1" applyAlignment="1">
      <alignment horizontal="center" vertical="center"/>
    </xf>
    <xf numFmtId="0" fontId="47" fillId="29" borderId="54" xfId="0" applyFont="1" applyFill="1" applyBorder="1" applyAlignment="1">
      <alignment horizontal="left" vertical="center"/>
    </xf>
    <xf numFmtId="0" fontId="47" fillId="29" borderId="54" xfId="0" applyFont="1" applyFill="1" applyBorder="1" applyAlignment="1">
      <alignment horizontal="center" vertical="center"/>
    </xf>
    <xf numFmtId="2" fontId="47" fillId="29" borderId="55" xfId="0" applyNumberFormat="1" applyFont="1" applyFill="1" applyBorder="1" applyAlignment="1">
      <alignment horizontal="center" vertical="center"/>
    </xf>
    <xf numFmtId="2" fontId="47" fillId="29" borderId="56" xfId="0" applyNumberFormat="1" applyFont="1" applyFill="1" applyBorder="1" applyAlignment="1">
      <alignment horizontal="center" vertical="center"/>
    </xf>
    <xf numFmtId="2" fontId="47" fillId="29" borderId="54" xfId="2898" applyNumberFormat="1" applyFont="1" applyFill="1" applyBorder="1" applyAlignment="1">
      <alignment horizontal="center" vertical="center"/>
    </xf>
    <xf numFmtId="2" fontId="47" fillId="29" borderId="21" xfId="2898" applyNumberFormat="1" applyFont="1" applyFill="1" applyBorder="1" applyAlignment="1">
      <alignment horizontal="center" vertical="center"/>
    </xf>
    <xf numFmtId="2" fontId="47" fillId="29" borderId="56" xfId="2898" applyNumberFormat="1" applyFont="1" applyFill="1" applyBorder="1" applyAlignment="1">
      <alignment horizontal="center" vertical="center"/>
    </xf>
    <xf numFmtId="0" fontId="47" fillId="29" borderId="54" xfId="0" applyFont="1" applyFill="1" applyBorder="1" applyAlignment="1">
      <alignment horizontal="left" vertical="center" wrapText="1"/>
    </xf>
    <xf numFmtId="0" fontId="47" fillId="29" borderId="57" xfId="2893" applyFont="1" applyFill="1" applyBorder="1" applyAlignment="1">
      <alignment horizontal="center" vertical="center"/>
    </xf>
    <xf numFmtId="0" fontId="47" fillId="29" borderId="39" xfId="2893" applyFont="1" applyFill="1" applyBorder="1" applyAlignment="1">
      <alignment horizontal="left" vertical="center" wrapText="1"/>
    </xf>
    <xf numFmtId="165" fontId="47" fillId="29" borderId="39" xfId="2893" applyNumberFormat="1" applyFont="1" applyFill="1" applyBorder="1" applyAlignment="1">
      <alignment horizontal="center" vertical="center"/>
    </xf>
    <xf numFmtId="165" fontId="47" fillId="29" borderId="38" xfId="2893" applyNumberFormat="1" applyFont="1" applyFill="1" applyBorder="1" applyAlignment="1">
      <alignment horizontal="center" vertical="center"/>
    </xf>
    <xf numFmtId="2" fontId="47" fillId="29" borderId="58" xfId="0" applyNumberFormat="1" applyFont="1" applyFill="1" applyBorder="1" applyAlignment="1">
      <alignment horizontal="center" vertical="center"/>
    </xf>
    <xf numFmtId="2" fontId="47" fillId="29" borderId="59" xfId="3031" applyNumberFormat="1" applyFont="1" applyFill="1" applyBorder="1" applyAlignment="1">
      <alignment horizontal="center" vertical="center"/>
    </xf>
    <xf numFmtId="2" fontId="47" fillId="29" borderId="59" xfId="2898" applyNumberFormat="1" applyFont="1" applyFill="1" applyBorder="1" applyAlignment="1">
      <alignment horizontal="center" vertical="center"/>
    </xf>
    <xf numFmtId="2" fontId="47" fillId="29" borderId="59" xfId="0" applyNumberFormat="1" applyFont="1" applyFill="1" applyBorder="1" applyAlignment="1">
      <alignment horizontal="center" vertical="center"/>
    </xf>
    <xf numFmtId="2" fontId="47" fillId="29" borderId="60" xfId="0" applyNumberFormat="1" applyFont="1" applyFill="1" applyBorder="1" applyAlignment="1">
      <alignment horizontal="center" vertical="center"/>
    </xf>
    <xf numFmtId="1" fontId="47" fillId="28" borderId="50" xfId="0" applyNumberFormat="1" applyFont="1" applyFill="1" applyBorder="1" applyAlignment="1">
      <alignment horizontal="center" vertical="center" wrapText="1" shrinkToFit="1"/>
    </xf>
    <xf numFmtId="1" fontId="47" fillId="28" borderId="51" xfId="0" applyNumberFormat="1" applyFont="1" applyFill="1" applyBorder="1" applyAlignment="1">
      <alignment horizontal="center" vertical="center" wrapText="1" shrinkToFit="1"/>
    </xf>
    <xf numFmtId="2" fontId="49" fillId="0" borderId="61" xfId="0" applyNumberFormat="1" applyFont="1" applyBorder="1" applyAlignment="1">
      <alignment horizontal="center" vertical="center" wrapText="1"/>
    </xf>
    <xf numFmtId="2" fontId="49" fillId="0" borderId="62" xfId="0" applyNumberFormat="1" applyFont="1" applyBorder="1" applyAlignment="1">
      <alignment horizontal="center" vertical="center" wrapText="1"/>
    </xf>
    <xf numFmtId="2" fontId="49" fillId="0" borderId="42" xfId="0" applyNumberFormat="1" applyFont="1" applyBorder="1" applyAlignment="1">
      <alignment horizontal="center" vertical="center" wrapText="1"/>
    </xf>
    <xf numFmtId="0" fontId="47" fillId="29" borderId="12" xfId="2893" applyFont="1" applyFill="1" applyBorder="1" applyAlignment="1">
      <alignment horizontal="left" vertical="center" wrapText="1"/>
    </xf>
    <xf numFmtId="0" fontId="58" fillId="29" borderId="12" xfId="2893" applyFont="1" applyFill="1" applyBorder="1" applyAlignment="1">
      <alignment horizontal="right" vertical="center" wrapText="1"/>
    </xf>
    <xf numFmtId="0" fontId="47" fillId="29" borderId="12" xfId="2893" applyFont="1" applyFill="1" applyBorder="1" applyAlignment="1">
      <alignment horizontal="left" vertical="center"/>
    </xf>
    <xf numFmtId="0" fontId="47" fillId="29" borderId="12" xfId="2893" applyFont="1" applyFill="1" applyBorder="1" applyAlignment="1">
      <alignment horizontal="right" vertical="center" wrapText="1"/>
    </xf>
    <xf numFmtId="0" fontId="46" fillId="0" borderId="17" xfId="0" applyFont="1" applyBorder="1" applyAlignment="1">
      <alignment horizontal="right" vertical="center"/>
    </xf>
    <xf numFmtId="0" fontId="46" fillId="0" borderId="15" xfId="0" applyFont="1" applyBorder="1" applyAlignment="1">
      <alignment horizontal="right" vertical="center"/>
    </xf>
    <xf numFmtId="0" fontId="50" fillId="0" borderId="18" xfId="2897" applyFont="1" applyFill="1" applyBorder="1" applyAlignment="1">
      <alignment horizontal="left" vertical="center" wrapText="1"/>
    </xf>
    <xf numFmtId="0" fontId="55" fillId="0" borderId="0" xfId="3115" applyFont="1" applyFill="1" applyAlignment="1">
      <alignment horizontal="center"/>
    </xf>
    <xf numFmtId="0" fontId="47" fillId="0" borderId="0" xfId="3116" applyFont="1" applyFill="1" applyBorder="1" applyAlignment="1">
      <alignment horizontal="left" vertical="center" wrapText="1"/>
    </xf>
    <xf numFmtId="0" fontId="47" fillId="0" borderId="0" xfId="3116" applyFont="1" applyFill="1" applyBorder="1" applyAlignment="1">
      <alignment horizontal="left" vertical="center"/>
    </xf>
    <xf numFmtId="0" fontId="56" fillId="0" borderId="12" xfId="3115" applyFont="1" applyFill="1" applyBorder="1" applyAlignment="1">
      <alignment horizontal="center" vertical="center" wrapText="1"/>
    </xf>
    <xf numFmtId="0" fontId="56" fillId="0" borderId="12" xfId="3115" applyFont="1" applyFill="1" applyBorder="1" applyAlignment="1">
      <alignment horizontal="center" vertical="center"/>
    </xf>
    <xf numFmtId="0" fontId="55" fillId="0" borderId="12" xfId="3115" applyFont="1" applyFill="1" applyBorder="1" applyAlignment="1">
      <alignment horizontal="right"/>
    </xf>
    <xf numFmtId="0" fontId="46" fillId="28" borderId="16" xfId="0" applyFont="1" applyFill="1" applyBorder="1" applyAlignment="1">
      <alignment horizontal="right" vertical="center"/>
    </xf>
    <xf numFmtId="0" fontId="46" fillId="28" borderId="24" xfId="0" applyFont="1" applyFill="1" applyBorder="1" applyAlignment="1">
      <alignment horizontal="right" vertical="center"/>
    </xf>
    <xf numFmtId="0" fontId="47" fillId="0" borderId="12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7" fillId="0" borderId="0" xfId="2896" applyFont="1" applyFill="1" applyBorder="1" applyAlignment="1">
      <alignment horizontal="left" vertical="center" wrapText="1"/>
    </xf>
    <xf numFmtId="165" fontId="50" fillId="0" borderId="16" xfId="2893" applyNumberFormat="1" applyFont="1" applyFill="1" applyBorder="1" applyAlignment="1">
      <alignment horizontal="left" vertical="center" wrapText="1"/>
    </xf>
    <xf numFmtId="0" fontId="47" fillId="31" borderId="12" xfId="2897" applyFont="1" applyFill="1" applyBorder="1" applyAlignment="1">
      <alignment horizontal="center" vertical="center" wrapText="1"/>
    </xf>
    <xf numFmtId="165" fontId="50" fillId="0" borderId="18" xfId="2893" applyNumberFormat="1" applyFont="1" applyFill="1" applyBorder="1" applyAlignment="1">
      <alignment horizontal="left" vertical="center" wrapText="1"/>
    </xf>
    <xf numFmtId="0" fontId="46" fillId="28" borderId="22" xfId="0" applyFont="1" applyFill="1" applyBorder="1" applyAlignment="1">
      <alignment horizontal="right" vertical="center"/>
    </xf>
    <xf numFmtId="0" fontId="46" fillId="0" borderId="22" xfId="0" applyFont="1" applyFill="1" applyBorder="1" applyAlignment="1">
      <alignment horizontal="right" vertical="center"/>
    </xf>
    <xf numFmtId="0" fontId="46" fillId="0" borderId="16" xfId="0" applyFont="1" applyFill="1" applyBorder="1" applyAlignment="1">
      <alignment horizontal="right" vertical="center"/>
    </xf>
    <xf numFmtId="0" fontId="46" fillId="31" borderId="16" xfId="0" applyFont="1" applyFill="1" applyBorder="1" applyAlignment="1">
      <alignment horizontal="right" vertical="center"/>
    </xf>
    <xf numFmtId="0" fontId="46" fillId="31" borderId="24" xfId="0" applyFont="1" applyFill="1" applyBorder="1" applyAlignment="1">
      <alignment horizontal="right" vertical="center"/>
    </xf>
    <xf numFmtId="0" fontId="46" fillId="29" borderId="16" xfId="0" applyFont="1" applyFill="1" applyBorder="1" applyAlignment="1">
      <alignment horizontal="right" vertical="center"/>
    </xf>
    <xf numFmtId="0" fontId="46" fillId="29" borderId="24" xfId="0" applyFont="1" applyFill="1" applyBorder="1" applyAlignment="1">
      <alignment horizontal="right" vertical="center"/>
    </xf>
    <xf numFmtId="0" fontId="0" fillId="29" borderId="0" xfId="0" applyFont="1" applyFill="1" applyAlignment="1">
      <alignment horizontal="center" vertical="center" wrapText="1"/>
    </xf>
    <xf numFmtId="0" fontId="2" fillId="29" borderId="0" xfId="0" applyFont="1" applyFill="1" applyAlignment="1">
      <alignment horizontal="center" vertical="center" wrapText="1"/>
    </xf>
    <xf numFmtId="0" fontId="56" fillId="0" borderId="16" xfId="3115" applyFont="1" applyFill="1" applyBorder="1" applyAlignment="1">
      <alignment horizontal="right"/>
    </xf>
    <xf numFmtId="0" fontId="46" fillId="0" borderId="31" xfId="3116" applyFont="1" applyFill="1" applyBorder="1" applyAlignment="1">
      <alignment horizontal="center" vertical="center" wrapText="1"/>
    </xf>
    <xf numFmtId="0" fontId="46" fillId="0" borderId="38" xfId="3116" applyFont="1" applyFill="1" applyBorder="1" applyAlignment="1">
      <alignment horizontal="center" vertical="center" wrapText="1"/>
    </xf>
    <xf numFmtId="0" fontId="46" fillId="0" borderId="32" xfId="3116" applyFont="1" applyFill="1" applyBorder="1" applyAlignment="1">
      <alignment horizontal="center" vertical="center" wrapText="1"/>
    </xf>
    <xf numFmtId="0" fontId="46" fillId="0" borderId="39" xfId="3116" applyFont="1" applyFill="1" applyBorder="1" applyAlignment="1">
      <alignment horizontal="center" vertical="center" wrapText="1"/>
    </xf>
    <xf numFmtId="0" fontId="46" fillId="0" borderId="20" xfId="3116" applyFont="1" applyFill="1" applyBorder="1" applyAlignment="1">
      <alignment horizontal="center" vertical="center" wrapText="1"/>
    </xf>
    <xf numFmtId="0" fontId="46" fillId="0" borderId="29" xfId="3116" applyFont="1" applyFill="1" applyBorder="1" applyAlignment="1">
      <alignment horizontal="center" vertical="center" wrapText="1"/>
    </xf>
    <xf numFmtId="0" fontId="46" fillId="0" borderId="33" xfId="3116" applyFont="1" applyFill="1" applyBorder="1" applyAlignment="1">
      <alignment horizontal="center" vertical="center" wrapText="1"/>
    </xf>
    <xf numFmtId="0" fontId="46" fillId="0" borderId="40" xfId="3116" applyFont="1" applyFill="1" applyBorder="1" applyAlignment="1">
      <alignment horizontal="center" vertical="center" wrapText="1"/>
    </xf>
    <xf numFmtId="0" fontId="46" fillId="0" borderId="34" xfId="3116" applyFont="1" applyFill="1" applyBorder="1" applyAlignment="1">
      <alignment horizontal="center" vertical="center" wrapText="1"/>
    </xf>
    <xf numFmtId="0" fontId="46" fillId="0" borderId="35" xfId="3116" applyFont="1" applyFill="1" applyBorder="1" applyAlignment="1">
      <alignment horizontal="center" vertical="center" wrapText="1"/>
    </xf>
    <xf numFmtId="0" fontId="46" fillId="0" borderId="36" xfId="3116" applyFont="1" applyFill="1" applyBorder="1" applyAlignment="1">
      <alignment horizontal="center" vertical="center" wrapText="1"/>
    </xf>
    <xf numFmtId="0" fontId="46" fillId="0" borderId="30" xfId="3116" applyFont="1" applyFill="1" applyBorder="1" applyAlignment="1">
      <alignment horizontal="center" vertical="center" wrapText="1"/>
    </xf>
    <xf numFmtId="0" fontId="46" fillId="0" borderId="37" xfId="3116" applyFont="1" applyFill="1" applyBorder="1" applyAlignment="1">
      <alignment horizontal="center" vertical="center" wrapText="1"/>
    </xf>
    <xf numFmtId="165" fontId="50" fillId="0" borderId="29" xfId="2893" applyNumberFormat="1" applyFont="1" applyFill="1" applyBorder="1" applyAlignment="1">
      <alignment horizontal="left" vertical="center" wrapText="1"/>
    </xf>
    <xf numFmtId="0" fontId="47" fillId="30" borderId="0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46" fillId="0" borderId="12" xfId="2897" applyFont="1" applyFill="1" applyBorder="1" applyAlignment="1">
      <alignment horizontal="center" vertical="center" wrapText="1"/>
    </xf>
    <xf numFmtId="0" fontId="46" fillId="31" borderId="12" xfId="2897" applyFont="1" applyFill="1" applyBorder="1" applyAlignment="1">
      <alignment horizontal="center" vertical="center" wrapText="1"/>
    </xf>
    <xf numFmtId="0" fontId="62" fillId="0" borderId="12" xfId="2893" quotePrefix="1" applyNumberFormat="1" applyFont="1" applyFill="1" applyBorder="1" applyAlignment="1">
      <alignment horizontal="center" vertical="center"/>
    </xf>
    <xf numFmtId="0" fontId="62" fillId="0" borderId="12" xfId="2893" applyFont="1" applyFill="1" applyBorder="1" applyAlignment="1">
      <alignment vertical="center" wrapText="1"/>
    </xf>
    <xf numFmtId="0" fontId="62" fillId="0" borderId="12" xfId="2893" applyFont="1" applyFill="1" applyBorder="1" applyAlignment="1">
      <alignment horizontal="right" vertical="center" wrapText="1"/>
    </xf>
    <xf numFmtId="165" fontId="62" fillId="0" borderId="12" xfId="2893" applyNumberFormat="1" applyFont="1" applyFill="1" applyBorder="1" applyAlignment="1">
      <alignment horizontal="center" vertical="center"/>
    </xf>
    <xf numFmtId="165" fontId="62" fillId="31" borderId="12" xfId="2893" applyNumberFormat="1" applyFont="1" applyFill="1" applyBorder="1" applyAlignment="1">
      <alignment horizontal="center" vertical="center"/>
    </xf>
    <xf numFmtId="0" fontId="62" fillId="29" borderId="12" xfId="0" applyFont="1" applyFill="1" applyBorder="1" applyAlignment="1">
      <alignment horizontal="left" vertical="top" wrapText="1"/>
    </xf>
    <xf numFmtId="0" fontId="67" fillId="0" borderId="12" xfId="2893" quotePrefix="1" applyNumberFormat="1" applyFont="1" applyFill="1" applyBorder="1" applyAlignment="1">
      <alignment horizontal="center" vertical="center"/>
    </xf>
    <xf numFmtId="0" fontId="68" fillId="0" borderId="12" xfId="2893" applyFont="1" applyFill="1" applyBorder="1" applyAlignment="1">
      <alignment horizontal="left" vertical="center" wrapText="1"/>
    </xf>
    <xf numFmtId="0" fontId="69" fillId="0" borderId="12" xfId="2893" quotePrefix="1" applyNumberFormat="1" applyFont="1" applyFill="1" applyBorder="1" applyAlignment="1">
      <alignment horizontal="center" vertical="center"/>
    </xf>
    <xf numFmtId="0" fontId="69" fillId="0" borderId="12" xfId="2893" applyFont="1" applyFill="1" applyBorder="1" applyAlignment="1">
      <alignment horizontal="center" vertical="center"/>
    </xf>
    <xf numFmtId="0" fontId="69" fillId="0" borderId="12" xfId="2893" applyFont="1" applyFill="1" applyBorder="1" applyAlignment="1">
      <alignment horizontal="right" vertical="center" wrapText="1"/>
    </xf>
    <xf numFmtId="165" fontId="69" fillId="0" borderId="12" xfId="2893" applyNumberFormat="1" applyFont="1" applyFill="1" applyBorder="1" applyAlignment="1">
      <alignment horizontal="center" vertical="center"/>
    </xf>
    <xf numFmtId="165" fontId="69" fillId="31" borderId="12" xfId="2893" applyNumberFormat="1" applyFont="1" applyFill="1" applyBorder="1" applyAlignment="1">
      <alignment horizontal="center" vertical="center"/>
    </xf>
    <xf numFmtId="0" fontId="70" fillId="0" borderId="12" xfId="2893" applyFont="1" applyFill="1" applyBorder="1" applyAlignment="1">
      <alignment horizontal="right" vertical="center" wrapText="1"/>
    </xf>
  </cellXfs>
  <cellStyles count="3362">
    <cellStyle name="_UAS_VS" xfId="1" xr:uid="{00000000-0005-0000-0000-000000000000}"/>
    <cellStyle name="_UAS_VS 1" xfId="2" xr:uid="{00000000-0005-0000-0000-000001000000}"/>
    <cellStyle name="_UAS_VS 2" xfId="3" xr:uid="{00000000-0005-0000-0000-000002000000}"/>
    <cellStyle name="_UAS_VS_1" xfId="4" xr:uid="{00000000-0005-0000-0000-000003000000}"/>
    <cellStyle name="_UAS_VS_10" xfId="5" xr:uid="{00000000-0005-0000-0000-000004000000}"/>
    <cellStyle name="_UAS_VS_11" xfId="6" xr:uid="{00000000-0005-0000-0000-000005000000}"/>
    <cellStyle name="_UAS_VS_4" xfId="7" xr:uid="{00000000-0005-0000-0000-000006000000}"/>
    <cellStyle name="_UAS_VS_5" xfId="8" xr:uid="{00000000-0005-0000-0000-000007000000}"/>
    <cellStyle name="_UAS_VS_5_1" xfId="9" xr:uid="{00000000-0005-0000-0000-000008000000}"/>
    <cellStyle name="_UAS_VS_5_1_1" xfId="10" xr:uid="{00000000-0005-0000-0000-000009000000}"/>
    <cellStyle name="_UAS_VS_5_1_10" xfId="11" xr:uid="{00000000-0005-0000-0000-00000A000000}"/>
    <cellStyle name="_UAS_VS_5_1_11" xfId="12" xr:uid="{00000000-0005-0000-0000-00000B000000}"/>
    <cellStyle name="_UAS_VS_5_1_2" xfId="13" xr:uid="{00000000-0005-0000-0000-00000C000000}"/>
    <cellStyle name="_UAS_VS_5_1_3" xfId="14" xr:uid="{00000000-0005-0000-0000-00000D000000}"/>
    <cellStyle name="_UAS_VS_5_1_4" xfId="15" xr:uid="{00000000-0005-0000-0000-00000E000000}"/>
    <cellStyle name="_UAS_VS_5_1_5" xfId="16" xr:uid="{00000000-0005-0000-0000-00000F000000}"/>
    <cellStyle name="_UAS_VS_5_1_6" xfId="17" xr:uid="{00000000-0005-0000-0000-000010000000}"/>
    <cellStyle name="_UAS_VS_5_1_7" xfId="18" xr:uid="{00000000-0005-0000-0000-000011000000}"/>
    <cellStyle name="_UAS_VS_5_1_8" xfId="19" xr:uid="{00000000-0005-0000-0000-000012000000}"/>
    <cellStyle name="_UAS_VS_5_1_9" xfId="20" xr:uid="{00000000-0005-0000-0000-000013000000}"/>
    <cellStyle name="_UAS_VS_5_2" xfId="21" xr:uid="{00000000-0005-0000-0000-000014000000}"/>
    <cellStyle name="_UAS_VS_5_2 2" xfId="22" xr:uid="{00000000-0005-0000-0000-000015000000}"/>
    <cellStyle name="_UAS_VS_6" xfId="23" xr:uid="{00000000-0005-0000-0000-000016000000}"/>
    <cellStyle name="_UAS_VS_7" xfId="24" xr:uid="{00000000-0005-0000-0000-000017000000}"/>
    <cellStyle name="_UAS_VS_8" xfId="25" xr:uid="{00000000-0005-0000-0000-000018000000}"/>
    <cellStyle name="_UAS_VS_9" xfId="26" xr:uid="{00000000-0005-0000-0000-000019000000}"/>
    <cellStyle name="_UAS_VS_AKTU_Z" xfId="27" xr:uid="{00000000-0005-0000-0000-00001A000000}"/>
    <cellStyle name="_UAS_VS_AKTU_Z 1" xfId="28" xr:uid="{00000000-0005-0000-0000-00001B000000}"/>
    <cellStyle name="_UAS_VS_AKTU_Z 1_1" xfId="29" xr:uid="{00000000-0005-0000-0000-00001C000000}"/>
    <cellStyle name="_UAS_VS_AKTU_Z 1_10" xfId="30" xr:uid="{00000000-0005-0000-0000-00001D000000}"/>
    <cellStyle name="_UAS_VS_AKTU_Z 1_11" xfId="31" xr:uid="{00000000-0005-0000-0000-00001E000000}"/>
    <cellStyle name="_UAS_VS_AKTU_Z 1_2" xfId="32" xr:uid="{00000000-0005-0000-0000-00001F000000}"/>
    <cellStyle name="_UAS_VS_AKTU_Z 1_3" xfId="33" xr:uid="{00000000-0005-0000-0000-000020000000}"/>
    <cellStyle name="_UAS_VS_AKTU_Z 1_4" xfId="34" xr:uid="{00000000-0005-0000-0000-000021000000}"/>
    <cellStyle name="_UAS_VS_AKTU_Z 1_5" xfId="35" xr:uid="{00000000-0005-0000-0000-000022000000}"/>
    <cellStyle name="_UAS_VS_AKTU_Z 1_6" xfId="36" xr:uid="{00000000-0005-0000-0000-000023000000}"/>
    <cellStyle name="_UAS_VS_AKTU_Z 1_7" xfId="37" xr:uid="{00000000-0005-0000-0000-000024000000}"/>
    <cellStyle name="_UAS_VS_AKTU_Z 1_8" xfId="38" xr:uid="{00000000-0005-0000-0000-000025000000}"/>
    <cellStyle name="_UAS_VS_AKTU_Z 1_9" xfId="39" xr:uid="{00000000-0005-0000-0000-000026000000}"/>
    <cellStyle name="_UAS_VS_AKTU_Z_1" xfId="40" xr:uid="{00000000-0005-0000-0000-000027000000}"/>
    <cellStyle name="_UAS_VS_AKTU_Z_10" xfId="41" xr:uid="{00000000-0005-0000-0000-000028000000}"/>
    <cellStyle name="_UAS_VS_AKTU_Z_11" xfId="42" xr:uid="{00000000-0005-0000-0000-000029000000}"/>
    <cellStyle name="_UAS_VS_AKTU_Z_2" xfId="43" xr:uid="{00000000-0005-0000-0000-00002A000000}"/>
    <cellStyle name="_UAS_VS_AKTU_Z_3" xfId="44" xr:uid="{00000000-0005-0000-0000-00002B000000}"/>
    <cellStyle name="_UAS_VS_AKTU_Z_4" xfId="45" xr:uid="{00000000-0005-0000-0000-00002C000000}"/>
    <cellStyle name="_UAS_VS_AKTU_Z_5" xfId="46" xr:uid="{00000000-0005-0000-0000-00002D000000}"/>
    <cellStyle name="_UAS_VS_AKTU_Z_6" xfId="47" xr:uid="{00000000-0005-0000-0000-00002E000000}"/>
    <cellStyle name="_UAS_VS_AKTU_Z_7" xfId="48" xr:uid="{00000000-0005-0000-0000-00002F000000}"/>
    <cellStyle name="_UAS_VS_AKTU_Z_8" xfId="49" xr:uid="{00000000-0005-0000-0000-000030000000}"/>
    <cellStyle name="_UAS_VS_AKTU_Z_9" xfId="50" xr:uid="{00000000-0005-0000-0000-000031000000}"/>
    <cellStyle name="_UAS_VS_APK" xfId="51" xr:uid="{00000000-0005-0000-0000-000032000000}"/>
    <cellStyle name="_UAS_VS_APK 1" xfId="52" xr:uid="{00000000-0005-0000-0000-000033000000}"/>
    <cellStyle name="_UAS_VS_APK 1_1" xfId="53" xr:uid="{00000000-0005-0000-0000-000034000000}"/>
    <cellStyle name="_UAS_VS_APK 1_10" xfId="54" xr:uid="{00000000-0005-0000-0000-000035000000}"/>
    <cellStyle name="_UAS_VS_APK 1_11" xfId="55" xr:uid="{00000000-0005-0000-0000-000036000000}"/>
    <cellStyle name="_UAS_VS_APK 1_2" xfId="56" xr:uid="{00000000-0005-0000-0000-000037000000}"/>
    <cellStyle name="_UAS_VS_APK 1_3" xfId="57" xr:uid="{00000000-0005-0000-0000-000038000000}"/>
    <cellStyle name="_UAS_VS_APK 1_4" xfId="58" xr:uid="{00000000-0005-0000-0000-000039000000}"/>
    <cellStyle name="_UAS_VS_APK 1_5" xfId="59" xr:uid="{00000000-0005-0000-0000-00003A000000}"/>
    <cellStyle name="_UAS_VS_APK 1_6" xfId="60" xr:uid="{00000000-0005-0000-0000-00003B000000}"/>
    <cellStyle name="_UAS_VS_APK 1_7" xfId="61" xr:uid="{00000000-0005-0000-0000-00003C000000}"/>
    <cellStyle name="_UAS_VS_APK 1_8" xfId="62" xr:uid="{00000000-0005-0000-0000-00003D000000}"/>
    <cellStyle name="_UAS_VS_APK 1_9" xfId="63" xr:uid="{00000000-0005-0000-0000-00003E000000}"/>
    <cellStyle name="_UAS_VS_APK_1" xfId="64" xr:uid="{00000000-0005-0000-0000-00003F000000}"/>
    <cellStyle name="_UAS_VS_APK_10" xfId="65" xr:uid="{00000000-0005-0000-0000-000040000000}"/>
    <cellStyle name="_UAS_VS_APK_11" xfId="66" xr:uid="{00000000-0005-0000-0000-000041000000}"/>
    <cellStyle name="_UAS_VS_APK_2" xfId="67" xr:uid="{00000000-0005-0000-0000-000042000000}"/>
    <cellStyle name="_UAS_VS_APK_3" xfId="68" xr:uid="{00000000-0005-0000-0000-000043000000}"/>
    <cellStyle name="_UAS_VS_APK_4" xfId="69" xr:uid="{00000000-0005-0000-0000-000044000000}"/>
    <cellStyle name="_UAS_VS_APK_5" xfId="70" xr:uid="{00000000-0005-0000-0000-000045000000}"/>
    <cellStyle name="_UAS_VS_APK_6" xfId="71" xr:uid="{00000000-0005-0000-0000-000046000000}"/>
    <cellStyle name="_UAS_VS_APK_7" xfId="72" xr:uid="{00000000-0005-0000-0000-000047000000}"/>
    <cellStyle name="_UAS_VS_APK_8" xfId="73" xr:uid="{00000000-0005-0000-0000-000048000000}"/>
    <cellStyle name="_UAS_VS_APK_9" xfId="74" xr:uid="{00000000-0005-0000-0000-000049000000}"/>
    <cellStyle name="_UAS_VS_AR_KAPNES" xfId="75" xr:uid="{00000000-0005-0000-0000-00004A000000}"/>
    <cellStyle name="_UAS_VS_AR_KAPNES 1" xfId="76" xr:uid="{00000000-0005-0000-0000-00004B000000}"/>
    <cellStyle name="_UAS_VS_AR_KAPNES 1_1" xfId="77" xr:uid="{00000000-0005-0000-0000-00004C000000}"/>
    <cellStyle name="_UAS_VS_AR_KAPNES 1_10" xfId="78" xr:uid="{00000000-0005-0000-0000-00004D000000}"/>
    <cellStyle name="_UAS_VS_AR_KAPNES 1_11" xfId="79" xr:uid="{00000000-0005-0000-0000-00004E000000}"/>
    <cellStyle name="_UAS_VS_AR_KAPNES 1_2" xfId="80" xr:uid="{00000000-0005-0000-0000-00004F000000}"/>
    <cellStyle name="_UAS_VS_AR_KAPNES 1_3" xfId="81" xr:uid="{00000000-0005-0000-0000-000050000000}"/>
    <cellStyle name="_UAS_VS_AR_KAPNES 1_4" xfId="82" xr:uid="{00000000-0005-0000-0000-000051000000}"/>
    <cellStyle name="_UAS_VS_AR_KAPNES 1_5" xfId="83" xr:uid="{00000000-0005-0000-0000-000052000000}"/>
    <cellStyle name="_UAS_VS_AR_KAPNES 1_6" xfId="84" xr:uid="{00000000-0005-0000-0000-000053000000}"/>
    <cellStyle name="_UAS_VS_AR_KAPNES 1_7" xfId="85" xr:uid="{00000000-0005-0000-0000-000054000000}"/>
    <cellStyle name="_UAS_VS_AR_KAPNES 1_8" xfId="86" xr:uid="{00000000-0005-0000-0000-000055000000}"/>
    <cellStyle name="_UAS_VS_AR_KAPNES 1_9" xfId="87" xr:uid="{00000000-0005-0000-0000-000056000000}"/>
    <cellStyle name="_UAS_VS_AR_KAPNES_1" xfId="88" xr:uid="{00000000-0005-0000-0000-000057000000}"/>
    <cellStyle name="_UAS_VS_AR_KAPNES_10" xfId="89" xr:uid="{00000000-0005-0000-0000-000058000000}"/>
    <cellStyle name="_UAS_VS_AR_KAPNES_11" xfId="90" xr:uid="{00000000-0005-0000-0000-000059000000}"/>
    <cellStyle name="_UAS_VS_AR_KAPNES_2" xfId="91" xr:uid="{00000000-0005-0000-0000-00005A000000}"/>
    <cellStyle name="_UAS_VS_AR_KAPNES_3" xfId="92" xr:uid="{00000000-0005-0000-0000-00005B000000}"/>
    <cellStyle name="_UAS_VS_AR_KAPNES_4" xfId="93" xr:uid="{00000000-0005-0000-0000-00005C000000}"/>
    <cellStyle name="_UAS_VS_AR_KAPNES_5" xfId="94" xr:uid="{00000000-0005-0000-0000-00005D000000}"/>
    <cellStyle name="_UAS_VS_AR_KAPNES_6" xfId="95" xr:uid="{00000000-0005-0000-0000-00005E000000}"/>
    <cellStyle name="_UAS_VS_AR_KAPNES_7" xfId="96" xr:uid="{00000000-0005-0000-0000-00005F000000}"/>
    <cellStyle name="_UAS_VS_AR_KAPNES_8" xfId="97" xr:uid="{00000000-0005-0000-0000-000060000000}"/>
    <cellStyle name="_UAS_VS_AR_KAPNES_9" xfId="98" xr:uid="{00000000-0005-0000-0000-000061000000}"/>
    <cellStyle name="_UAS_VS_BUVL_SAG" xfId="99" xr:uid="{00000000-0005-0000-0000-000062000000}"/>
    <cellStyle name="_UAS_VS_BUVL_SAG 1" xfId="100" xr:uid="{00000000-0005-0000-0000-000063000000}"/>
    <cellStyle name="_UAS_VS_BUVL_SAG 1_1" xfId="101" xr:uid="{00000000-0005-0000-0000-000064000000}"/>
    <cellStyle name="_UAS_VS_BUVL_SAG 1_10" xfId="102" xr:uid="{00000000-0005-0000-0000-000065000000}"/>
    <cellStyle name="_UAS_VS_BUVL_SAG 1_11" xfId="103" xr:uid="{00000000-0005-0000-0000-000066000000}"/>
    <cellStyle name="_UAS_VS_BUVL_SAG 1_2" xfId="104" xr:uid="{00000000-0005-0000-0000-000067000000}"/>
    <cellStyle name="_UAS_VS_BUVL_SAG 1_3" xfId="105" xr:uid="{00000000-0005-0000-0000-000068000000}"/>
    <cellStyle name="_UAS_VS_BUVL_SAG 1_4" xfId="106" xr:uid="{00000000-0005-0000-0000-000069000000}"/>
    <cellStyle name="_UAS_VS_BUVL_SAG 1_5" xfId="107" xr:uid="{00000000-0005-0000-0000-00006A000000}"/>
    <cellStyle name="_UAS_VS_BUVL_SAG 1_6" xfId="108" xr:uid="{00000000-0005-0000-0000-00006B000000}"/>
    <cellStyle name="_UAS_VS_BUVL_SAG 1_7" xfId="109" xr:uid="{00000000-0005-0000-0000-00006C000000}"/>
    <cellStyle name="_UAS_VS_BUVL_SAG 1_8" xfId="110" xr:uid="{00000000-0005-0000-0000-00006D000000}"/>
    <cellStyle name="_UAS_VS_BUVL_SAG 1_9" xfId="111" xr:uid="{00000000-0005-0000-0000-00006E000000}"/>
    <cellStyle name="_UAS_VS_BUVL_SAG_1" xfId="112" xr:uid="{00000000-0005-0000-0000-00006F000000}"/>
    <cellStyle name="_UAS_VS_BUVL_SAG_10" xfId="113" xr:uid="{00000000-0005-0000-0000-000070000000}"/>
    <cellStyle name="_UAS_VS_BUVL_SAG_11" xfId="114" xr:uid="{00000000-0005-0000-0000-000071000000}"/>
    <cellStyle name="_UAS_VS_BUVL_SAG_2" xfId="115" xr:uid="{00000000-0005-0000-0000-000072000000}"/>
    <cellStyle name="_UAS_VS_BUVL_SAG_3" xfId="116" xr:uid="{00000000-0005-0000-0000-000073000000}"/>
    <cellStyle name="_UAS_VS_BUVL_SAG_4" xfId="117" xr:uid="{00000000-0005-0000-0000-000074000000}"/>
    <cellStyle name="_UAS_VS_BUVL_SAG_5" xfId="118" xr:uid="{00000000-0005-0000-0000-000075000000}"/>
    <cellStyle name="_UAS_VS_BUVL_SAG_6" xfId="119" xr:uid="{00000000-0005-0000-0000-000076000000}"/>
    <cellStyle name="_UAS_VS_BUVL_SAG_7" xfId="120" xr:uid="{00000000-0005-0000-0000-000077000000}"/>
    <cellStyle name="_UAS_VS_BUVL_SAG_8" xfId="121" xr:uid="{00000000-0005-0000-0000-000078000000}"/>
    <cellStyle name="_UAS_VS_BUVL_SAG_9" xfId="122" xr:uid="{00000000-0005-0000-0000-000079000000}"/>
    <cellStyle name="_UAS_VS_EL" xfId="123" xr:uid="{00000000-0005-0000-0000-00007A000000}"/>
    <cellStyle name="_UAS_VS_EL 1" xfId="124" xr:uid="{00000000-0005-0000-0000-00007B000000}"/>
    <cellStyle name="_UAS_VS_EL 1_1" xfId="125" xr:uid="{00000000-0005-0000-0000-00007C000000}"/>
    <cellStyle name="_UAS_VS_EL 1_10" xfId="126" xr:uid="{00000000-0005-0000-0000-00007D000000}"/>
    <cellStyle name="_UAS_VS_EL 1_11" xfId="127" xr:uid="{00000000-0005-0000-0000-00007E000000}"/>
    <cellStyle name="_UAS_VS_EL 1_2" xfId="128" xr:uid="{00000000-0005-0000-0000-00007F000000}"/>
    <cellStyle name="_UAS_VS_EL 1_3" xfId="129" xr:uid="{00000000-0005-0000-0000-000080000000}"/>
    <cellStyle name="_UAS_VS_EL 1_4" xfId="130" xr:uid="{00000000-0005-0000-0000-000081000000}"/>
    <cellStyle name="_UAS_VS_EL 1_5" xfId="131" xr:uid="{00000000-0005-0000-0000-000082000000}"/>
    <cellStyle name="_UAS_VS_EL 1_6" xfId="132" xr:uid="{00000000-0005-0000-0000-000083000000}"/>
    <cellStyle name="_UAS_VS_EL 1_7" xfId="133" xr:uid="{00000000-0005-0000-0000-000084000000}"/>
    <cellStyle name="_UAS_VS_EL 1_8" xfId="134" xr:uid="{00000000-0005-0000-0000-000085000000}"/>
    <cellStyle name="_UAS_VS_EL 1_9" xfId="135" xr:uid="{00000000-0005-0000-0000-000086000000}"/>
    <cellStyle name="_UAS_VS_EL_1" xfId="136" xr:uid="{00000000-0005-0000-0000-000087000000}"/>
    <cellStyle name="_UAS_VS_EL_1 2" xfId="137" xr:uid="{00000000-0005-0000-0000-000088000000}"/>
    <cellStyle name="_UAS_VS_EL_10" xfId="138" xr:uid="{00000000-0005-0000-0000-000089000000}"/>
    <cellStyle name="_UAS_VS_EL_11" xfId="139" xr:uid="{00000000-0005-0000-0000-00008A000000}"/>
    <cellStyle name="_UAS_VS_EL_2" xfId="140" xr:uid="{00000000-0005-0000-0000-00008B000000}"/>
    <cellStyle name="_UAS_VS_EL_3" xfId="141" xr:uid="{00000000-0005-0000-0000-00008C000000}"/>
    <cellStyle name="_UAS_VS_EL_4" xfId="142" xr:uid="{00000000-0005-0000-0000-00008D000000}"/>
    <cellStyle name="_UAS_VS_EL_5" xfId="143" xr:uid="{00000000-0005-0000-0000-00008E000000}"/>
    <cellStyle name="_UAS_VS_EL_6" xfId="144" xr:uid="{00000000-0005-0000-0000-00008F000000}"/>
    <cellStyle name="_UAS_VS_EL_7" xfId="145" xr:uid="{00000000-0005-0000-0000-000090000000}"/>
    <cellStyle name="_UAS_VS_EL_8" xfId="146" xr:uid="{00000000-0005-0000-0000-000091000000}"/>
    <cellStyle name="_UAS_VS_EL_9" xfId="147" xr:uid="{00000000-0005-0000-0000-000092000000}"/>
    <cellStyle name="_UAS_VS_elt" xfId="148" xr:uid="{00000000-0005-0000-0000-000093000000}"/>
    <cellStyle name="_UAS_VS_elt 1" xfId="149" xr:uid="{00000000-0005-0000-0000-000094000000}"/>
    <cellStyle name="_UAS_VS_elt 1_1" xfId="150" xr:uid="{00000000-0005-0000-0000-000095000000}"/>
    <cellStyle name="_UAS_VS_elt 1_10" xfId="151" xr:uid="{00000000-0005-0000-0000-000096000000}"/>
    <cellStyle name="_UAS_VS_elt 1_11" xfId="152" xr:uid="{00000000-0005-0000-0000-000097000000}"/>
    <cellStyle name="_UAS_VS_elt 1_2" xfId="153" xr:uid="{00000000-0005-0000-0000-000098000000}"/>
    <cellStyle name="_UAS_VS_elt 1_3" xfId="154" xr:uid="{00000000-0005-0000-0000-000099000000}"/>
    <cellStyle name="_UAS_VS_elt 1_4" xfId="155" xr:uid="{00000000-0005-0000-0000-00009A000000}"/>
    <cellStyle name="_UAS_VS_elt 1_5" xfId="156" xr:uid="{00000000-0005-0000-0000-00009B000000}"/>
    <cellStyle name="_UAS_VS_elt 1_6" xfId="157" xr:uid="{00000000-0005-0000-0000-00009C000000}"/>
    <cellStyle name="_UAS_VS_elt 1_7" xfId="158" xr:uid="{00000000-0005-0000-0000-00009D000000}"/>
    <cellStyle name="_UAS_VS_elt 1_8" xfId="159" xr:uid="{00000000-0005-0000-0000-00009E000000}"/>
    <cellStyle name="_UAS_VS_elt 1_9" xfId="160" xr:uid="{00000000-0005-0000-0000-00009F000000}"/>
    <cellStyle name="_UAS_VS_elt_1" xfId="161" xr:uid="{00000000-0005-0000-0000-0000A0000000}"/>
    <cellStyle name="_UAS_VS_elt_10" xfId="162" xr:uid="{00000000-0005-0000-0000-0000A1000000}"/>
    <cellStyle name="_UAS_VS_elt_11" xfId="163" xr:uid="{00000000-0005-0000-0000-0000A2000000}"/>
    <cellStyle name="_UAS_VS_elt_2" xfId="164" xr:uid="{00000000-0005-0000-0000-0000A3000000}"/>
    <cellStyle name="_UAS_VS_elt_3" xfId="165" xr:uid="{00000000-0005-0000-0000-0000A4000000}"/>
    <cellStyle name="_UAS_VS_elt_4" xfId="166" xr:uid="{00000000-0005-0000-0000-0000A5000000}"/>
    <cellStyle name="_UAS_VS_elt_5" xfId="167" xr:uid="{00000000-0005-0000-0000-0000A6000000}"/>
    <cellStyle name="_UAS_VS_elt_6" xfId="168" xr:uid="{00000000-0005-0000-0000-0000A7000000}"/>
    <cellStyle name="_UAS_VS_elt_7" xfId="169" xr:uid="{00000000-0005-0000-0000-0000A8000000}"/>
    <cellStyle name="_UAS_VS_elt_8" xfId="170" xr:uid="{00000000-0005-0000-0000-0000A9000000}"/>
    <cellStyle name="_UAS_VS_elt_9" xfId="171" xr:uid="{00000000-0005-0000-0000-0000AA000000}"/>
    <cellStyle name="_UAS_VS_ELT1" xfId="172" xr:uid="{00000000-0005-0000-0000-0000AB000000}"/>
    <cellStyle name="_UAS_VS_ELT1_1" xfId="173" xr:uid="{00000000-0005-0000-0000-0000AC000000}"/>
    <cellStyle name="_UAS_VS_ESTR" xfId="174" xr:uid="{00000000-0005-0000-0000-0000AD000000}"/>
    <cellStyle name="_UAS_VS_ESTR 1" xfId="175" xr:uid="{00000000-0005-0000-0000-0000AE000000}"/>
    <cellStyle name="_UAS_VS_ESTR 1_1" xfId="176" xr:uid="{00000000-0005-0000-0000-0000AF000000}"/>
    <cellStyle name="_UAS_VS_ESTR 1_10" xfId="177" xr:uid="{00000000-0005-0000-0000-0000B0000000}"/>
    <cellStyle name="_UAS_VS_ESTR 1_11" xfId="178" xr:uid="{00000000-0005-0000-0000-0000B1000000}"/>
    <cellStyle name="_UAS_VS_ESTR 1_2" xfId="179" xr:uid="{00000000-0005-0000-0000-0000B2000000}"/>
    <cellStyle name="_UAS_VS_ESTR 1_3" xfId="180" xr:uid="{00000000-0005-0000-0000-0000B3000000}"/>
    <cellStyle name="_UAS_VS_ESTR 1_4" xfId="181" xr:uid="{00000000-0005-0000-0000-0000B4000000}"/>
    <cellStyle name="_UAS_VS_ESTR 1_5" xfId="182" xr:uid="{00000000-0005-0000-0000-0000B5000000}"/>
    <cellStyle name="_UAS_VS_ESTR 1_6" xfId="183" xr:uid="{00000000-0005-0000-0000-0000B6000000}"/>
    <cellStyle name="_UAS_VS_ESTR 1_7" xfId="184" xr:uid="{00000000-0005-0000-0000-0000B7000000}"/>
    <cellStyle name="_UAS_VS_ESTR 1_8" xfId="185" xr:uid="{00000000-0005-0000-0000-0000B8000000}"/>
    <cellStyle name="_UAS_VS_ESTR 1_9" xfId="186" xr:uid="{00000000-0005-0000-0000-0000B9000000}"/>
    <cellStyle name="_UAS_VS_ESTR_1" xfId="187" xr:uid="{00000000-0005-0000-0000-0000BA000000}"/>
    <cellStyle name="_UAS_VS_ESTR_10" xfId="188" xr:uid="{00000000-0005-0000-0000-0000BB000000}"/>
    <cellStyle name="_UAS_VS_ESTR_11" xfId="189" xr:uid="{00000000-0005-0000-0000-0000BC000000}"/>
    <cellStyle name="_UAS_VS_ESTR_2" xfId="190" xr:uid="{00000000-0005-0000-0000-0000BD000000}"/>
    <cellStyle name="_UAS_VS_ESTR_3" xfId="191" xr:uid="{00000000-0005-0000-0000-0000BE000000}"/>
    <cellStyle name="_UAS_VS_ESTR_4" xfId="192" xr:uid="{00000000-0005-0000-0000-0000BF000000}"/>
    <cellStyle name="_UAS_VS_ESTR_5" xfId="193" xr:uid="{00000000-0005-0000-0000-0000C0000000}"/>
    <cellStyle name="_UAS_VS_ESTR_6" xfId="194" xr:uid="{00000000-0005-0000-0000-0000C1000000}"/>
    <cellStyle name="_UAS_VS_ESTR_7" xfId="195" xr:uid="{00000000-0005-0000-0000-0000C2000000}"/>
    <cellStyle name="_UAS_VS_ESTR_8" xfId="196" xr:uid="{00000000-0005-0000-0000-0000C3000000}"/>
    <cellStyle name="_UAS_VS_ESTR_9" xfId="197" xr:uid="{00000000-0005-0000-0000-0000C4000000}"/>
    <cellStyle name="_UAS_VS_FASADE" xfId="198" xr:uid="{00000000-0005-0000-0000-0000C5000000}"/>
    <cellStyle name="_UAS_VS_FASADE 1" xfId="199" xr:uid="{00000000-0005-0000-0000-0000C6000000}"/>
    <cellStyle name="_UAS_VS_FASADE 1_1" xfId="200" xr:uid="{00000000-0005-0000-0000-0000C7000000}"/>
    <cellStyle name="_UAS_VS_FASADE 1_10" xfId="201" xr:uid="{00000000-0005-0000-0000-0000C8000000}"/>
    <cellStyle name="_UAS_VS_FASADE 1_11" xfId="202" xr:uid="{00000000-0005-0000-0000-0000C9000000}"/>
    <cellStyle name="_UAS_VS_FASADE 1_2" xfId="203" xr:uid="{00000000-0005-0000-0000-0000CA000000}"/>
    <cellStyle name="_UAS_VS_FASADE 1_3" xfId="204" xr:uid="{00000000-0005-0000-0000-0000CB000000}"/>
    <cellStyle name="_UAS_VS_FASADE 1_4" xfId="205" xr:uid="{00000000-0005-0000-0000-0000CC000000}"/>
    <cellStyle name="_UAS_VS_FASADE 1_5" xfId="206" xr:uid="{00000000-0005-0000-0000-0000CD000000}"/>
    <cellStyle name="_UAS_VS_FASADE 1_6" xfId="207" xr:uid="{00000000-0005-0000-0000-0000CE000000}"/>
    <cellStyle name="_UAS_VS_FASADE 1_7" xfId="208" xr:uid="{00000000-0005-0000-0000-0000CF000000}"/>
    <cellStyle name="_UAS_VS_FASADE 1_8" xfId="209" xr:uid="{00000000-0005-0000-0000-0000D0000000}"/>
    <cellStyle name="_UAS_VS_FASADE 1_9" xfId="210" xr:uid="{00000000-0005-0000-0000-0000D1000000}"/>
    <cellStyle name="_UAS_VS_FASADE_1" xfId="211" xr:uid="{00000000-0005-0000-0000-0000D2000000}"/>
    <cellStyle name="_UAS_VS_FASADE_10" xfId="212" xr:uid="{00000000-0005-0000-0000-0000D3000000}"/>
    <cellStyle name="_UAS_VS_FASADE_11" xfId="213" xr:uid="{00000000-0005-0000-0000-0000D4000000}"/>
    <cellStyle name="_UAS_VS_FASADE_2" xfId="214" xr:uid="{00000000-0005-0000-0000-0000D5000000}"/>
    <cellStyle name="_UAS_VS_FASADE_3" xfId="215" xr:uid="{00000000-0005-0000-0000-0000D6000000}"/>
    <cellStyle name="_UAS_VS_FASADE_4" xfId="216" xr:uid="{00000000-0005-0000-0000-0000D7000000}"/>
    <cellStyle name="_UAS_VS_FASADE_5" xfId="217" xr:uid="{00000000-0005-0000-0000-0000D8000000}"/>
    <cellStyle name="_UAS_VS_FASADE_6" xfId="218" xr:uid="{00000000-0005-0000-0000-0000D9000000}"/>
    <cellStyle name="_UAS_VS_FASADE_7" xfId="219" xr:uid="{00000000-0005-0000-0000-0000DA000000}"/>
    <cellStyle name="_UAS_VS_FASADE_8" xfId="220" xr:uid="{00000000-0005-0000-0000-0000DB000000}"/>
    <cellStyle name="_UAS_VS_FASADE_9" xfId="221" xr:uid="{00000000-0005-0000-0000-0000DC000000}"/>
    <cellStyle name="_UAS_VS_IEKSTELPAS" xfId="222" xr:uid="{00000000-0005-0000-0000-0000DD000000}"/>
    <cellStyle name="_UAS_VS_IEKSTELPAS 1" xfId="223" xr:uid="{00000000-0005-0000-0000-0000DE000000}"/>
    <cellStyle name="_UAS_VS_IEKSTELPAS 1_1" xfId="224" xr:uid="{00000000-0005-0000-0000-0000DF000000}"/>
    <cellStyle name="_UAS_VS_IEKSTELPAS 1_10" xfId="225" xr:uid="{00000000-0005-0000-0000-0000E0000000}"/>
    <cellStyle name="_UAS_VS_IEKSTELPAS 1_11" xfId="226" xr:uid="{00000000-0005-0000-0000-0000E1000000}"/>
    <cellStyle name="_UAS_VS_IEKSTELPAS 1_2" xfId="227" xr:uid="{00000000-0005-0000-0000-0000E2000000}"/>
    <cellStyle name="_UAS_VS_IEKSTELPAS 1_3" xfId="228" xr:uid="{00000000-0005-0000-0000-0000E3000000}"/>
    <cellStyle name="_UAS_VS_IEKSTELPAS 1_4" xfId="229" xr:uid="{00000000-0005-0000-0000-0000E4000000}"/>
    <cellStyle name="_UAS_VS_IEKSTELPAS 1_5" xfId="230" xr:uid="{00000000-0005-0000-0000-0000E5000000}"/>
    <cellStyle name="_UAS_VS_IEKSTELPAS 1_6" xfId="231" xr:uid="{00000000-0005-0000-0000-0000E6000000}"/>
    <cellStyle name="_UAS_VS_IEKSTELPAS 1_7" xfId="232" xr:uid="{00000000-0005-0000-0000-0000E7000000}"/>
    <cellStyle name="_UAS_VS_IEKSTELPAS 1_8" xfId="233" xr:uid="{00000000-0005-0000-0000-0000E8000000}"/>
    <cellStyle name="_UAS_VS_IEKSTELPAS 1_9" xfId="234" xr:uid="{00000000-0005-0000-0000-0000E9000000}"/>
    <cellStyle name="_UAS_VS_IEKSTELPAS_1" xfId="235" xr:uid="{00000000-0005-0000-0000-0000EA000000}"/>
    <cellStyle name="_UAS_VS_IEKSTELPAS_10" xfId="236" xr:uid="{00000000-0005-0000-0000-0000EB000000}"/>
    <cellStyle name="_UAS_VS_IEKSTELPAS_11" xfId="237" xr:uid="{00000000-0005-0000-0000-0000EC000000}"/>
    <cellStyle name="_UAS_VS_IEKSTELPAS_2" xfId="238" xr:uid="{00000000-0005-0000-0000-0000ED000000}"/>
    <cellStyle name="_UAS_VS_IEKSTELPAS_3" xfId="239" xr:uid="{00000000-0005-0000-0000-0000EE000000}"/>
    <cellStyle name="_UAS_VS_IEKSTELPAS_4" xfId="240" xr:uid="{00000000-0005-0000-0000-0000EF000000}"/>
    <cellStyle name="_UAS_VS_IEKSTELPAS_5" xfId="241" xr:uid="{00000000-0005-0000-0000-0000F0000000}"/>
    <cellStyle name="_UAS_VS_IEKSTELPAS_6" xfId="242" xr:uid="{00000000-0005-0000-0000-0000F1000000}"/>
    <cellStyle name="_UAS_VS_IEKSTELPAS_7" xfId="243" xr:uid="{00000000-0005-0000-0000-0000F2000000}"/>
    <cellStyle name="_UAS_VS_IEKSTELPAS_8" xfId="244" xr:uid="{00000000-0005-0000-0000-0000F3000000}"/>
    <cellStyle name="_UAS_VS_IEKSTELPAS_9" xfId="245" xr:uid="{00000000-0005-0000-0000-0000F4000000}"/>
    <cellStyle name="_UAS_VS_K1" xfId="246" xr:uid="{00000000-0005-0000-0000-0000F5000000}"/>
    <cellStyle name="_UAS_VS_K1 1" xfId="247" xr:uid="{00000000-0005-0000-0000-0000F6000000}"/>
    <cellStyle name="_UAS_VS_K1 1_1" xfId="248" xr:uid="{00000000-0005-0000-0000-0000F7000000}"/>
    <cellStyle name="_UAS_VS_K1 1_10" xfId="249" xr:uid="{00000000-0005-0000-0000-0000F8000000}"/>
    <cellStyle name="_UAS_VS_K1 1_11" xfId="250" xr:uid="{00000000-0005-0000-0000-0000F9000000}"/>
    <cellStyle name="_UAS_VS_K1 1_2" xfId="251" xr:uid="{00000000-0005-0000-0000-0000FA000000}"/>
    <cellStyle name="_UAS_VS_K1 1_3" xfId="252" xr:uid="{00000000-0005-0000-0000-0000FB000000}"/>
    <cellStyle name="_UAS_VS_K1 1_4" xfId="253" xr:uid="{00000000-0005-0000-0000-0000FC000000}"/>
    <cellStyle name="_UAS_VS_K1 1_5" xfId="254" xr:uid="{00000000-0005-0000-0000-0000FD000000}"/>
    <cellStyle name="_UAS_VS_K1 1_6" xfId="255" xr:uid="{00000000-0005-0000-0000-0000FE000000}"/>
    <cellStyle name="_UAS_VS_K1 1_7" xfId="256" xr:uid="{00000000-0005-0000-0000-0000FF000000}"/>
    <cellStyle name="_UAS_VS_K1 1_8" xfId="257" xr:uid="{00000000-0005-0000-0000-000000010000}"/>
    <cellStyle name="_UAS_VS_K1 1_9" xfId="258" xr:uid="{00000000-0005-0000-0000-000001010000}"/>
    <cellStyle name="_UAS_VS_K1_1" xfId="259" xr:uid="{00000000-0005-0000-0000-000002010000}"/>
    <cellStyle name="_UAS_VS_K1_10" xfId="260" xr:uid="{00000000-0005-0000-0000-000003010000}"/>
    <cellStyle name="_UAS_VS_K1_11" xfId="261" xr:uid="{00000000-0005-0000-0000-000004010000}"/>
    <cellStyle name="_UAS_VS_K1_2" xfId="262" xr:uid="{00000000-0005-0000-0000-000005010000}"/>
    <cellStyle name="_UAS_VS_K1_3" xfId="263" xr:uid="{00000000-0005-0000-0000-000006010000}"/>
    <cellStyle name="_UAS_VS_K1_4" xfId="264" xr:uid="{00000000-0005-0000-0000-000007010000}"/>
    <cellStyle name="_UAS_VS_K1_5" xfId="265" xr:uid="{00000000-0005-0000-0000-000008010000}"/>
    <cellStyle name="_UAS_VS_K1_6" xfId="266" xr:uid="{00000000-0005-0000-0000-000009010000}"/>
    <cellStyle name="_UAS_VS_K1_7" xfId="267" xr:uid="{00000000-0005-0000-0000-00000A010000}"/>
    <cellStyle name="_UAS_VS_K1_8" xfId="268" xr:uid="{00000000-0005-0000-0000-00000B010000}"/>
    <cellStyle name="_UAS_VS_K1_9" xfId="269" xr:uid="{00000000-0005-0000-0000-00000C010000}"/>
    <cellStyle name="_UAS_VS_kopsav1" xfId="270" xr:uid="{00000000-0005-0000-0000-00000D010000}"/>
    <cellStyle name="_UAS_VS_kopsav1 1" xfId="271" xr:uid="{00000000-0005-0000-0000-00000E010000}"/>
    <cellStyle name="_UAS_VS_kopsav1 1_1" xfId="272" xr:uid="{00000000-0005-0000-0000-00000F010000}"/>
    <cellStyle name="_UAS_VS_kopsav1 1_10" xfId="273" xr:uid="{00000000-0005-0000-0000-000010010000}"/>
    <cellStyle name="_UAS_VS_kopsav1 1_11" xfId="274" xr:uid="{00000000-0005-0000-0000-000011010000}"/>
    <cellStyle name="_UAS_VS_kopsav1 1_2" xfId="275" xr:uid="{00000000-0005-0000-0000-000012010000}"/>
    <cellStyle name="_UAS_VS_kopsav1 1_3" xfId="276" xr:uid="{00000000-0005-0000-0000-000013010000}"/>
    <cellStyle name="_UAS_VS_kopsav1 1_4" xfId="277" xr:uid="{00000000-0005-0000-0000-000014010000}"/>
    <cellStyle name="_UAS_VS_kopsav1 1_5" xfId="278" xr:uid="{00000000-0005-0000-0000-000015010000}"/>
    <cellStyle name="_UAS_VS_kopsav1 1_6" xfId="279" xr:uid="{00000000-0005-0000-0000-000016010000}"/>
    <cellStyle name="_UAS_VS_kopsav1 1_7" xfId="280" xr:uid="{00000000-0005-0000-0000-000017010000}"/>
    <cellStyle name="_UAS_VS_kopsav1 1_8" xfId="281" xr:uid="{00000000-0005-0000-0000-000018010000}"/>
    <cellStyle name="_UAS_VS_kopsav1 1_9" xfId="282" xr:uid="{00000000-0005-0000-0000-000019010000}"/>
    <cellStyle name="_UAS_VS_kopsav1_1" xfId="283" xr:uid="{00000000-0005-0000-0000-00001A010000}"/>
    <cellStyle name="_UAS_VS_kopsav1_10" xfId="284" xr:uid="{00000000-0005-0000-0000-00001B010000}"/>
    <cellStyle name="_UAS_VS_kopsav1_11" xfId="285" xr:uid="{00000000-0005-0000-0000-00001C010000}"/>
    <cellStyle name="_UAS_VS_kopsav1_2" xfId="286" xr:uid="{00000000-0005-0000-0000-00001D010000}"/>
    <cellStyle name="_UAS_VS_kopsav1_3" xfId="287" xr:uid="{00000000-0005-0000-0000-00001E010000}"/>
    <cellStyle name="_UAS_VS_kopsav1_4" xfId="288" xr:uid="{00000000-0005-0000-0000-00001F010000}"/>
    <cellStyle name="_UAS_VS_kopsav1_5" xfId="289" xr:uid="{00000000-0005-0000-0000-000020010000}"/>
    <cellStyle name="_UAS_VS_kopsav1_6" xfId="290" xr:uid="{00000000-0005-0000-0000-000021010000}"/>
    <cellStyle name="_UAS_VS_kopsav1_7" xfId="291" xr:uid="{00000000-0005-0000-0000-000022010000}"/>
    <cellStyle name="_UAS_VS_kopsav1_8" xfId="292" xr:uid="{00000000-0005-0000-0000-000023010000}"/>
    <cellStyle name="_UAS_VS_kopsav1_9" xfId="293" xr:uid="{00000000-0005-0000-0000-000024010000}"/>
    <cellStyle name="_UAS_VS_kopsav2" xfId="294" xr:uid="{00000000-0005-0000-0000-000025010000}"/>
    <cellStyle name="_UAS_VS_kopsav2 1" xfId="295" xr:uid="{00000000-0005-0000-0000-000026010000}"/>
    <cellStyle name="_UAS_VS_kopsav2 1_1" xfId="296" xr:uid="{00000000-0005-0000-0000-000027010000}"/>
    <cellStyle name="_UAS_VS_kopsav2 1_10" xfId="297" xr:uid="{00000000-0005-0000-0000-000028010000}"/>
    <cellStyle name="_UAS_VS_kopsav2 1_11" xfId="298" xr:uid="{00000000-0005-0000-0000-000029010000}"/>
    <cellStyle name="_UAS_VS_kopsav2 1_2" xfId="299" xr:uid="{00000000-0005-0000-0000-00002A010000}"/>
    <cellStyle name="_UAS_VS_kopsav2 1_3" xfId="300" xr:uid="{00000000-0005-0000-0000-00002B010000}"/>
    <cellStyle name="_UAS_VS_kopsav2 1_4" xfId="301" xr:uid="{00000000-0005-0000-0000-00002C010000}"/>
    <cellStyle name="_UAS_VS_kopsav2 1_5" xfId="302" xr:uid="{00000000-0005-0000-0000-00002D010000}"/>
    <cellStyle name="_UAS_VS_kopsav2 1_6" xfId="303" xr:uid="{00000000-0005-0000-0000-00002E010000}"/>
    <cellStyle name="_UAS_VS_kopsav2 1_7" xfId="304" xr:uid="{00000000-0005-0000-0000-00002F010000}"/>
    <cellStyle name="_UAS_VS_kopsav2 1_8" xfId="305" xr:uid="{00000000-0005-0000-0000-000030010000}"/>
    <cellStyle name="_UAS_VS_kopsav2 1_9" xfId="306" xr:uid="{00000000-0005-0000-0000-000031010000}"/>
    <cellStyle name="_UAS_VS_kopsav2_1" xfId="307" xr:uid="{00000000-0005-0000-0000-000032010000}"/>
    <cellStyle name="_UAS_VS_kopsav2_10" xfId="308" xr:uid="{00000000-0005-0000-0000-000033010000}"/>
    <cellStyle name="_UAS_VS_kopsav2_11" xfId="309" xr:uid="{00000000-0005-0000-0000-000034010000}"/>
    <cellStyle name="_UAS_VS_kopsav2_2" xfId="310" xr:uid="{00000000-0005-0000-0000-000035010000}"/>
    <cellStyle name="_UAS_VS_kopsav2_3" xfId="311" xr:uid="{00000000-0005-0000-0000-000036010000}"/>
    <cellStyle name="_UAS_VS_kopsav2_4" xfId="312" xr:uid="{00000000-0005-0000-0000-000037010000}"/>
    <cellStyle name="_UAS_VS_kopsav2_5" xfId="313" xr:uid="{00000000-0005-0000-0000-000038010000}"/>
    <cellStyle name="_UAS_VS_kopsav2_6" xfId="314" xr:uid="{00000000-0005-0000-0000-000039010000}"/>
    <cellStyle name="_UAS_VS_kopsav2_7" xfId="315" xr:uid="{00000000-0005-0000-0000-00003A010000}"/>
    <cellStyle name="_UAS_VS_kopsav2_8" xfId="316" xr:uid="{00000000-0005-0000-0000-00003B010000}"/>
    <cellStyle name="_UAS_VS_kopsav2_9" xfId="317" xr:uid="{00000000-0005-0000-0000-00003C010000}"/>
    <cellStyle name="_UAS_VS_kopsav3" xfId="318" xr:uid="{00000000-0005-0000-0000-00003D010000}"/>
    <cellStyle name="_UAS_VS_kopsav3 1" xfId="319" xr:uid="{00000000-0005-0000-0000-00003E010000}"/>
    <cellStyle name="_UAS_VS_kopsav3 1_1" xfId="320" xr:uid="{00000000-0005-0000-0000-00003F010000}"/>
    <cellStyle name="_UAS_VS_kopsav3 1_10" xfId="321" xr:uid="{00000000-0005-0000-0000-000040010000}"/>
    <cellStyle name="_UAS_VS_kopsav3 1_11" xfId="322" xr:uid="{00000000-0005-0000-0000-000041010000}"/>
    <cellStyle name="_UAS_VS_kopsav3 1_2" xfId="323" xr:uid="{00000000-0005-0000-0000-000042010000}"/>
    <cellStyle name="_UAS_VS_kopsav3 1_3" xfId="324" xr:uid="{00000000-0005-0000-0000-000043010000}"/>
    <cellStyle name="_UAS_VS_kopsav3 1_4" xfId="325" xr:uid="{00000000-0005-0000-0000-000044010000}"/>
    <cellStyle name="_UAS_VS_kopsav3 1_5" xfId="326" xr:uid="{00000000-0005-0000-0000-000045010000}"/>
    <cellStyle name="_UAS_VS_kopsav3 1_6" xfId="327" xr:uid="{00000000-0005-0000-0000-000046010000}"/>
    <cellStyle name="_UAS_VS_kopsav3 1_7" xfId="328" xr:uid="{00000000-0005-0000-0000-000047010000}"/>
    <cellStyle name="_UAS_VS_kopsav3 1_8" xfId="329" xr:uid="{00000000-0005-0000-0000-000048010000}"/>
    <cellStyle name="_UAS_VS_kopsav3 1_9" xfId="330" xr:uid="{00000000-0005-0000-0000-000049010000}"/>
    <cellStyle name="_UAS_VS_kopsav3_1" xfId="331" xr:uid="{00000000-0005-0000-0000-00004A010000}"/>
    <cellStyle name="_UAS_VS_kopsav3_10" xfId="332" xr:uid="{00000000-0005-0000-0000-00004B010000}"/>
    <cellStyle name="_UAS_VS_kopsav3_11" xfId="333" xr:uid="{00000000-0005-0000-0000-00004C010000}"/>
    <cellStyle name="_UAS_VS_kopsav3_2" xfId="334" xr:uid="{00000000-0005-0000-0000-00004D010000}"/>
    <cellStyle name="_UAS_VS_kopsav3_3" xfId="335" xr:uid="{00000000-0005-0000-0000-00004E010000}"/>
    <cellStyle name="_UAS_VS_kopsav3_4" xfId="336" xr:uid="{00000000-0005-0000-0000-00004F010000}"/>
    <cellStyle name="_UAS_VS_kopsav3_5" xfId="337" xr:uid="{00000000-0005-0000-0000-000050010000}"/>
    <cellStyle name="_UAS_VS_kopsav3_6" xfId="338" xr:uid="{00000000-0005-0000-0000-000051010000}"/>
    <cellStyle name="_UAS_VS_kopsav3_7" xfId="339" xr:uid="{00000000-0005-0000-0000-000052010000}"/>
    <cellStyle name="_UAS_VS_kopsav3_8" xfId="340" xr:uid="{00000000-0005-0000-0000-000053010000}"/>
    <cellStyle name="_UAS_VS_kopsav3_9" xfId="341" xr:uid="{00000000-0005-0000-0000-000054010000}"/>
    <cellStyle name="_UAS_VS_Koptame" xfId="342" xr:uid="{00000000-0005-0000-0000-000055010000}"/>
    <cellStyle name="_UAS_VS_Koptame (2)" xfId="343" xr:uid="{00000000-0005-0000-0000-000056010000}"/>
    <cellStyle name="_UAS_VS_Koptame (2) 1" xfId="344" xr:uid="{00000000-0005-0000-0000-000057010000}"/>
    <cellStyle name="_UAS_VS_Koptame (2) 1_1" xfId="345" xr:uid="{00000000-0005-0000-0000-000058010000}"/>
    <cellStyle name="_UAS_VS_Koptame (2) 1_10" xfId="346" xr:uid="{00000000-0005-0000-0000-000059010000}"/>
    <cellStyle name="_UAS_VS_Koptame (2) 1_11" xfId="347" xr:uid="{00000000-0005-0000-0000-00005A010000}"/>
    <cellStyle name="_UAS_VS_Koptame (2) 1_2" xfId="348" xr:uid="{00000000-0005-0000-0000-00005B010000}"/>
    <cellStyle name="_UAS_VS_Koptame (2) 1_3" xfId="349" xr:uid="{00000000-0005-0000-0000-00005C010000}"/>
    <cellStyle name="_UAS_VS_Koptame (2) 1_4" xfId="350" xr:uid="{00000000-0005-0000-0000-00005D010000}"/>
    <cellStyle name="_UAS_VS_Koptame (2) 1_5" xfId="351" xr:uid="{00000000-0005-0000-0000-00005E010000}"/>
    <cellStyle name="_UAS_VS_Koptame (2) 1_6" xfId="352" xr:uid="{00000000-0005-0000-0000-00005F010000}"/>
    <cellStyle name="_UAS_VS_Koptame (2) 1_7" xfId="353" xr:uid="{00000000-0005-0000-0000-000060010000}"/>
    <cellStyle name="_UAS_VS_Koptame (2) 1_8" xfId="354" xr:uid="{00000000-0005-0000-0000-000061010000}"/>
    <cellStyle name="_UAS_VS_Koptame (2) 1_9" xfId="355" xr:uid="{00000000-0005-0000-0000-000062010000}"/>
    <cellStyle name="_UAS_VS_Koptame (2)_1" xfId="356" xr:uid="{00000000-0005-0000-0000-000063010000}"/>
    <cellStyle name="_UAS_VS_Koptame (2)_10" xfId="357" xr:uid="{00000000-0005-0000-0000-000064010000}"/>
    <cellStyle name="_UAS_VS_Koptame (2)_11" xfId="358" xr:uid="{00000000-0005-0000-0000-000065010000}"/>
    <cellStyle name="_UAS_VS_Koptame (2)_2" xfId="359" xr:uid="{00000000-0005-0000-0000-000066010000}"/>
    <cellStyle name="_UAS_VS_Koptame (2)_3" xfId="360" xr:uid="{00000000-0005-0000-0000-000067010000}"/>
    <cellStyle name="_UAS_VS_Koptame (2)_4" xfId="361" xr:uid="{00000000-0005-0000-0000-000068010000}"/>
    <cellStyle name="_UAS_VS_Koptame (2)_5" xfId="362" xr:uid="{00000000-0005-0000-0000-000069010000}"/>
    <cellStyle name="_UAS_VS_Koptame (2)_6" xfId="363" xr:uid="{00000000-0005-0000-0000-00006A010000}"/>
    <cellStyle name="_UAS_VS_Koptame (2)_7" xfId="364" xr:uid="{00000000-0005-0000-0000-00006B010000}"/>
    <cellStyle name="_UAS_VS_Koptame (2)_8" xfId="365" xr:uid="{00000000-0005-0000-0000-00006C010000}"/>
    <cellStyle name="_UAS_VS_Koptame (2)_9" xfId="366" xr:uid="{00000000-0005-0000-0000-00006D010000}"/>
    <cellStyle name="_UAS_VS_Koptame 1" xfId="367" xr:uid="{00000000-0005-0000-0000-00006E010000}"/>
    <cellStyle name="_UAS_VS_Koptame 1_1" xfId="368" xr:uid="{00000000-0005-0000-0000-00006F010000}"/>
    <cellStyle name="_UAS_VS_Koptame 1_10" xfId="369" xr:uid="{00000000-0005-0000-0000-000070010000}"/>
    <cellStyle name="_UAS_VS_Koptame 1_11" xfId="370" xr:uid="{00000000-0005-0000-0000-000071010000}"/>
    <cellStyle name="_UAS_VS_Koptame 1_2" xfId="371" xr:uid="{00000000-0005-0000-0000-000072010000}"/>
    <cellStyle name="_UAS_VS_Koptame 1_3" xfId="372" xr:uid="{00000000-0005-0000-0000-000073010000}"/>
    <cellStyle name="_UAS_VS_Koptame 1_4" xfId="373" xr:uid="{00000000-0005-0000-0000-000074010000}"/>
    <cellStyle name="_UAS_VS_Koptame 1_5" xfId="374" xr:uid="{00000000-0005-0000-0000-000075010000}"/>
    <cellStyle name="_UAS_VS_Koptame 1_6" xfId="375" xr:uid="{00000000-0005-0000-0000-000076010000}"/>
    <cellStyle name="_UAS_VS_Koptame 1_7" xfId="376" xr:uid="{00000000-0005-0000-0000-000077010000}"/>
    <cellStyle name="_UAS_VS_Koptame 1_8" xfId="377" xr:uid="{00000000-0005-0000-0000-000078010000}"/>
    <cellStyle name="_UAS_VS_Koptame 1_9" xfId="378" xr:uid="{00000000-0005-0000-0000-000079010000}"/>
    <cellStyle name="_UAS_VS_Koptame_1" xfId="379" xr:uid="{00000000-0005-0000-0000-00007A010000}"/>
    <cellStyle name="_UAS_VS_Koptame_10" xfId="380" xr:uid="{00000000-0005-0000-0000-00007B010000}"/>
    <cellStyle name="_UAS_VS_Koptame_11" xfId="381" xr:uid="{00000000-0005-0000-0000-00007C010000}"/>
    <cellStyle name="_UAS_VS_Koptame_2" xfId="382" xr:uid="{00000000-0005-0000-0000-00007D010000}"/>
    <cellStyle name="_UAS_VS_Koptame_3" xfId="383" xr:uid="{00000000-0005-0000-0000-00007E010000}"/>
    <cellStyle name="_UAS_VS_Koptame_4" xfId="384" xr:uid="{00000000-0005-0000-0000-00007F010000}"/>
    <cellStyle name="_UAS_VS_Koptame_5" xfId="385" xr:uid="{00000000-0005-0000-0000-000080010000}"/>
    <cellStyle name="_UAS_VS_Koptame_6" xfId="386" xr:uid="{00000000-0005-0000-0000-000081010000}"/>
    <cellStyle name="_UAS_VS_Koptame_7" xfId="387" xr:uid="{00000000-0005-0000-0000-000082010000}"/>
    <cellStyle name="_UAS_VS_Koptame_8" xfId="388" xr:uid="{00000000-0005-0000-0000-000083010000}"/>
    <cellStyle name="_UAS_VS_Koptame_9" xfId="389" xr:uid="{00000000-0005-0000-0000-000084010000}"/>
    <cellStyle name="_UAS_VS_LKT" xfId="390" xr:uid="{00000000-0005-0000-0000-000085010000}"/>
    <cellStyle name="_UAS_VS_LKT 1" xfId="391" xr:uid="{00000000-0005-0000-0000-000086010000}"/>
    <cellStyle name="_UAS_VS_LKT 1_1" xfId="392" xr:uid="{00000000-0005-0000-0000-000087010000}"/>
    <cellStyle name="_UAS_VS_LKT 1_10" xfId="393" xr:uid="{00000000-0005-0000-0000-000088010000}"/>
    <cellStyle name="_UAS_VS_LKT 1_11" xfId="394" xr:uid="{00000000-0005-0000-0000-000089010000}"/>
    <cellStyle name="_UAS_VS_LKT 1_2" xfId="395" xr:uid="{00000000-0005-0000-0000-00008A010000}"/>
    <cellStyle name="_UAS_VS_LKT 1_3" xfId="396" xr:uid="{00000000-0005-0000-0000-00008B010000}"/>
    <cellStyle name="_UAS_VS_LKT 1_4" xfId="397" xr:uid="{00000000-0005-0000-0000-00008C010000}"/>
    <cellStyle name="_UAS_VS_LKT 1_5" xfId="398" xr:uid="{00000000-0005-0000-0000-00008D010000}"/>
    <cellStyle name="_UAS_VS_LKT 1_6" xfId="399" xr:uid="{00000000-0005-0000-0000-00008E010000}"/>
    <cellStyle name="_UAS_VS_LKT 1_7" xfId="400" xr:uid="{00000000-0005-0000-0000-00008F010000}"/>
    <cellStyle name="_UAS_VS_LKT 1_8" xfId="401" xr:uid="{00000000-0005-0000-0000-000090010000}"/>
    <cellStyle name="_UAS_VS_LKT 1_9" xfId="402" xr:uid="{00000000-0005-0000-0000-000091010000}"/>
    <cellStyle name="_UAS_VS_LKT_1" xfId="403" xr:uid="{00000000-0005-0000-0000-000092010000}"/>
    <cellStyle name="_UAS_VS_LKT_10" xfId="404" xr:uid="{00000000-0005-0000-0000-000093010000}"/>
    <cellStyle name="_UAS_VS_LKT_11" xfId="405" xr:uid="{00000000-0005-0000-0000-000094010000}"/>
    <cellStyle name="_UAS_VS_LKT_2" xfId="406" xr:uid="{00000000-0005-0000-0000-000095010000}"/>
    <cellStyle name="_UAS_VS_LKT_3" xfId="407" xr:uid="{00000000-0005-0000-0000-000096010000}"/>
    <cellStyle name="_UAS_VS_LKT_4" xfId="408" xr:uid="{00000000-0005-0000-0000-000097010000}"/>
    <cellStyle name="_UAS_VS_LKT_5" xfId="409" xr:uid="{00000000-0005-0000-0000-000098010000}"/>
    <cellStyle name="_UAS_VS_LKT_6" xfId="410" xr:uid="{00000000-0005-0000-0000-000099010000}"/>
    <cellStyle name="_UAS_VS_LKT_7" xfId="411" xr:uid="{00000000-0005-0000-0000-00009A010000}"/>
    <cellStyle name="_UAS_VS_LKT_8" xfId="412" xr:uid="{00000000-0005-0000-0000-00009B010000}"/>
    <cellStyle name="_UAS_VS_LKT_9" xfId="413" xr:uid="{00000000-0005-0000-0000-00009C010000}"/>
    <cellStyle name="_UAS_VS_PAGRABS" xfId="414" xr:uid="{00000000-0005-0000-0000-00009D010000}"/>
    <cellStyle name="_UAS_VS_PAGRABS 1" xfId="415" xr:uid="{00000000-0005-0000-0000-00009E010000}"/>
    <cellStyle name="_UAS_VS_PAGRABS 1_1" xfId="416" xr:uid="{00000000-0005-0000-0000-00009F010000}"/>
    <cellStyle name="_UAS_VS_PAGRABS 1_10" xfId="417" xr:uid="{00000000-0005-0000-0000-0000A0010000}"/>
    <cellStyle name="_UAS_VS_PAGRABS 1_11" xfId="418" xr:uid="{00000000-0005-0000-0000-0000A1010000}"/>
    <cellStyle name="_UAS_VS_PAGRABS 1_2" xfId="419" xr:uid="{00000000-0005-0000-0000-0000A2010000}"/>
    <cellStyle name="_UAS_VS_PAGRABS 1_3" xfId="420" xr:uid="{00000000-0005-0000-0000-0000A3010000}"/>
    <cellStyle name="_UAS_VS_PAGRABS 1_4" xfId="421" xr:uid="{00000000-0005-0000-0000-0000A4010000}"/>
    <cellStyle name="_UAS_VS_PAGRABS 1_5" xfId="422" xr:uid="{00000000-0005-0000-0000-0000A5010000}"/>
    <cellStyle name="_UAS_VS_PAGRABS 1_6" xfId="423" xr:uid="{00000000-0005-0000-0000-0000A6010000}"/>
    <cellStyle name="_UAS_VS_PAGRABS 1_7" xfId="424" xr:uid="{00000000-0005-0000-0000-0000A7010000}"/>
    <cellStyle name="_UAS_VS_PAGRABS 1_8" xfId="425" xr:uid="{00000000-0005-0000-0000-0000A8010000}"/>
    <cellStyle name="_UAS_VS_PAGRABS 1_9" xfId="426" xr:uid="{00000000-0005-0000-0000-0000A9010000}"/>
    <cellStyle name="_UAS_VS_PAGRABS_1" xfId="427" xr:uid="{00000000-0005-0000-0000-0000AA010000}"/>
    <cellStyle name="_UAS_VS_PAGRABS_10" xfId="428" xr:uid="{00000000-0005-0000-0000-0000AB010000}"/>
    <cellStyle name="_UAS_VS_PAGRABS_11" xfId="429" xr:uid="{00000000-0005-0000-0000-0000AC010000}"/>
    <cellStyle name="_UAS_VS_PAGRABS_2" xfId="430" xr:uid="{00000000-0005-0000-0000-0000AD010000}"/>
    <cellStyle name="_UAS_VS_PAGRABS_3" xfId="431" xr:uid="{00000000-0005-0000-0000-0000AE010000}"/>
    <cellStyle name="_UAS_VS_PAGRABS_4" xfId="432" xr:uid="{00000000-0005-0000-0000-0000AF010000}"/>
    <cellStyle name="_UAS_VS_PAGRABS_5" xfId="433" xr:uid="{00000000-0005-0000-0000-0000B0010000}"/>
    <cellStyle name="_UAS_VS_PAGRABS_6" xfId="434" xr:uid="{00000000-0005-0000-0000-0000B1010000}"/>
    <cellStyle name="_UAS_VS_PAGRABS_7" xfId="435" xr:uid="{00000000-0005-0000-0000-0000B2010000}"/>
    <cellStyle name="_UAS_VS_PAGRABS_8" xfId="436" xr:uid="{00000000-0005-0000-0000-0000B3010000}"/>
    <cellStyle name="_UAS_VS_PAGRABS_9" xfId="437" xr:uid="{00000000-0005-0000-0000-0000B4010000}"/>
    <cellStyle name="_UAS_VS_PAMATI" xfId="438" xr:uid="{00000000-0005-0000-0000-0000B5010000}"/>
    <cellStyle name="_UAS_VS_PAMATI 1" xfId="439" xr:uid="{00000000-0005-0000-0000-0000B6010000}"/>
    <cellStyle name="_UAS_VS_PAMATI 1_1" xfId="440" xr:uid="{00000000-0005-0000-0000-0000B7010000}"/>
    <cellStyle name="_UAS_VS_PAMATI 1_10" xfId="441" xr:uid="{00000000-0005-0000-0000-0000B8010000}"/>
    <cellStyle name="_UAS_VS_PAMATI 1_11" xfId="442" xr:uid="{00000000-0005-0000-0000-0000B9010000}"/>
    <cellStyle name="_UAS_VS_PAMATI 1_2" xfId="443" xr:uid="{00000000-0005-0000-0000-0000BA010000}"/>
    <cellStyle name="_UAS_VS_PAMATI 1_3" xfId="444" xr:uid="{00000000-0005-0000-0000-0000BB010000}"/>
    <cellStyle name="_UAS_VS_PAMATI 1_4" xfId="445" xr:uid="{00000000-0005-0000-0000-0000BC010000}"/>
    <cellStyle name="_UAS_VS_PAMATI 1_5" xfId="446" xr:uid="{00000000-0005-0000-0000-0000BD010000}"/>
    <cellStyle name="_UAS_VS_PAMATI 1_6" xfId="447" xr:uid="{00000000-0005-0000-0000-0000BE010000}"/>
    <cellStyle name="_UAS_VS_PAMATI 1_7" xfId="448" xr:uid="{00000000-0005-0000-0000-0000BF010000}"/>
    <cellStyle name="_UAS_VS_PAMATI 1_8" xfId="449" xr:uid="{00000000-0005-0000-0000-0000C0010000}"/>
    <cellStyle name="_UAS_VS_PAMATI 1_9" xfId="450" xr:uid="{00000000-0005-0000-0000-0000C1010000}"/>
    <cellStyle name="_UAS_VS_PAMATI_1" xfId="451" xr:uid="{00000000-0005-0000-0000-0000C2010000}"/>
    <cellStyle name="_UAS_VS_PAMATI_10" xfId="452" xr:uid="{00000000-0005-0000-0000-0000C3010000}"/>
    <cellStyle name="_UAS_VS_PAMATI_11" xfId="453" xr:uid="{00000000-0005-0000-0000-0000C4010000}"/>
    <cellStyle name="_UAS_VS_PAMATI_2" xfId="454" xr:uid="{00000000-0005-0000-0000-0000C5010000}"/>
    <cellStyle name="_UAS_VS_PAMATI_3" xfId="455" xr:uid="{00000000-0005-0000-0000-0000C6010000}"/>
    <cellStyle name="_UAS_VS_PAMATI_4" xfId="456" xr:uid="{00000000-0005-0000-0000-0000C7010000}"/>
    <cellStyle name="_UAS_VS_PAMATI_5" xfId="457" xr:uid="{00000000-0005-0000-0000-0000C8010000}"/>
    <cellStyle name="_UAS_VS_PAMATI_6" xfId="458" xr:uid="{00000000-0005-0000-0000-0000C9010000}"/>
    <cellStyle name="_UAS_VS_PAMATI_7" xfId="459" xr:uid="{00000000-0005-0000-0000-0000CA010000}"/>
    <cellStyle name="_UAS_VS_PAMATI_8" xfId="460" xr:uid="{00000000-0005-0000-0000-0000CB010000}"/>
    <cellStyle name="_UAS_VS_PAMATI_9" xfId="461" xr:uid="{00000000-0005-0000-0000-0000CC010000}"/>
    <cellStyle name="_UAS_VS_Pask." xfId="462" xr:uid="{00000000-0005-0000-0000-0000CD010000}"/>
    <cellStyle name="_UAS_VS_Pask. 1" xfId="463" xr:uid="{00000000-0005-0000-0000-0000CE010000}"/>
    <cellStyle name="_UAS_VS_Pask. 1_1" xfId="464" xr:uid="{00000000-0005-0000-0000-0000CF010000}"/>
    <cellStyle name="_UAS_VS_Pask. 1_10" xfId="465" xr:uid="{00000000-0005-0000-0000-0000D0010000}"/>
    <cellStyle name="_UAS_VS_Pask. 1_11" xfId="466" xr:uid="{00000000-0005-0000-0000-0000D1010000}"/>
    <cellStyle name="_UAS_VS_Pask. 1_2" xfId="467" xr:uid="{00000000-0005-0000-0000-0000D2010000}"/>
    <cellStyle name="_UAS_VS_Pask. 1_3" xfId="468" xr:uid="{00000000-0005-0000-0000-0000D3010000}"/>
    <cellStyle name="_UAS_VS_Pask. 1_4" xfId="469" xr:uid="{00000000-0005-0000-0000-0000D4010000}"/>
    <cellStyle name="_UAS_VS_Pask. 1_5" xfId="470" xr:uid="{00000000-0005-0000-0000-0000D5010000}"/>
    <cellStyle name="_UAS_VS_Pask. 1_6" xfId="471" xr:uid="{00000000-0005-0000-0000-0000D6010000}"/>
    <cellStyle name="_UAS_VS_Pask. 1_7" xfId="472" xr:uid="{00000000-0005-0000-0000-0000D7010000}"/>
    <cellStyle name="_UAS_VS_Pask. 1_8" xfId="473" xr:uid="{00000000-0005-0000-0000-0000D8010000}"/>
    <cellStyle name="_UAS_VS_Pask. 1_9" xfId="474" xr:uid="{00000000-0005-0000-0000-0000D9010000}"/>
    <cellStyle name="_UAS_VS_Pask._1" xfId="475" xr:uid="{00000000-0005-0000-0000-0000DA010000}"/>
    <cellStyle name="_UAS_VS_Pask._10" xfId="476" xr:uid="{00000000-0005-0000-0000-0000DB010000}"/>
    <cellStyle name="_UAS_VS_Pask._11" xfId="477" xr:uid="{00000000-0005-0000-0000-0000DC010000}"/>
    <cellStyle name="_UAS_VS_Pask._2" xfId="478" xr:uid="{00000000-0005-0000-0000-0000DD010000}"/>
    <cellStyle name="_UAS_VS_Pask._3" xfId="479" xr:uid="{00000000-0005-0000-0000-0000DE010000}"/>
    <cellStyle name="_UAS_VS_Pask._4" xfId="480" xr:uid="{00000000-0005-0000-0000-0000DF010000}"/>
    <cellStyle name="_UAS_VS_Pask._5" xfId="481" xr:uid="{00000000-0005-0000-0000-0000E0010000}"/>
    <cellStyle name="_UAS_VS_Pask._6" xfId="482" xr:uid="{00000000-0005-0000-0000-0000E1010000}"/>
    <cellStyle name="_UAS_VS_Pask._7" xfId="483" xr:uid="{00000000-0005-0000-0000-0000E2010000}"/>
    <cellStyle name="_UAS_VS_Pask._8" xfId="484" xr:uid="{00000000-0005-0000-0000-0000E3010000}"/>
    <cellStyle name="_UAS_VS_Pask._9" xfId="485" xr:uid="{00000000-0005-0000-0000-0000E4010000}"/>
    <cellStyle name="_UAS_VS_SP_Z" xfId="486" xr:uid="{00000000-0005-0000-0000-0000E5010000}"/>
    <cellStyle name="_UAS_VS_SP_Z 1" xfId="487" xr:uid="{00000000-0005-0000-0000-0000E6010000}"/>
    <cellStyle name="_UAS_VS_SP_Z 1_1" xfId="488" xr:uid="{00000000-0005-0000-0000-0000E7010000}"/>
    <cellStyle name="_UAS_VS_SP_Z 1_10" xfId="489" xr:uid="{00000000-0005-0000-0000-0000E8010000}"/>
    <cellStyle name="_UAS_VS_SP_Z 1_11" xfId="490" xr:uid="{00000000-0005-0000-0000-0000E9010000}"/>
    <cellStyle name="_UAS_VS_SP_Z 1_2" xfId="491" xr:uid="{00000000-0005-0000-0000-0000EA010000}"/>
    <cellStyle name="_UAS_VS_SP_Z 1_3" xfId="492" xr:uid="{00000000-0005-0000-0000-0000EB010000}"/>
    <cellStyle name="_UAS_VS_SP_Z 1_4" xfId="493" xr:uid="{00000000-0005-0000-0000-0000EC010000}"/>
    <cellStyle name="_UAS_VS_SP_Z 1_5" xfId="494" xr:uid="{00000000-0005-0000-0000-0000ED010000}"/>
    <cellStyle name="_UAS_VS_SP_Z 1_6" xfId="495" xr:uid="{00000000-0005-0000-0000-0000EE010000}"/>
    <cellStyle name="_UAS_VS_SP_Z 1_7" xfId="496" xr:uid="{00000000-0005-0000-0000-0000EF010000}"/>
    <cellStyle name="_UAS_VS_SP_Z 1_8" xfId="497" xr:uid="{00000000-0005-0000-0000-0000F0010000}"/>
    <cellStyle name="_UAS_VS_SP_Z 1_9" xfId="498" xr:uid="{00000000-0005-0000-0000-0000F1010000}"/>
    <cellStyle name="_UAS_VS_SP_Z_1" xfId="499" xr:uid="{00000000-0005-0000-0000-0000F2010000}"/>
    <cellStyle name="_UAS_VS_SP_Z_10" xfId="500" xr:uid="{00000000-0005-0000-0000-0000F3010000}"/>
    <cellStyle name="_UAS_VS_SP_Z_11" xfId="501" xr:uid="{00000000-0005-0000-0000-0000F4010000}"/>
    <cellStyle name="_UAS_VS_SP_Z_2" xfId="502" xr:uid="{00000000-0005-0000-0000-0000F5010000}"/>
    <cellStyle name="_UAS_VS_SP_Z_3" xfId="503" xr:uid="{00000000-0005-0000-0000-0000F6010000}"/>
    <cellStyle name="_UAS_VS_SP_Z_4" xfId="504" xr:uid="{00000000-0005-0000-0000-0000F7010000}"/>
    <cellStyle name="_UAS_VS_SP_Z_5" xfId="505" xr:uid="{00000000-0005-0000-0000-0000F8010000}"/>
    <cellStyle name="_UAS_VS_SP_Z_6" xfId="506" xr:uid="{00000000-0005-0000-0000-0000F9010000}"/>
    <cellStyle name="_UAS_VS_SP_Z_7" xfId="507" xr:uid="{00000000-0005-0000-0000-0000FA010000}"/>
    <cellStyle name="_UAS_VS_SP_Z_8" xfId="508" xr:uid="{00000000-0005-0000-0000-0000FB010000}"/>
    <cellStyle name="_UAS_VS_SP_Z_9" xfId="509" xr:uid="{00000000-0005-0000-0000-0000FC010000}"/>
    <cellStyle name="_UAS_VS_TS" xfId="510" xr:uid="{00000000-0005-0000-0000-0000FD010000}"/>
    <cellStyle name="_UAS_VS_TS 1" xfId="511" xr:uid="{00000000-0005-0000-0000-0000FE010000}"/>
    <cellStyle name="_UAS_VS_TS 1_1" xfId="512" xr:uid="{00000000-0005-0000-0000-0000FF010000}"/>
    <cellStyle name="_UAS_VS_TS 1_10" xfId="513" xr:uid="{00000000-0005-0000-0000-000000020000}"/>
    <cellStyle name="_UAS_VS_TS 1_11" xfId="514" xr:uid="{00000000-0005-0000-0000-000001020000}"/>
    <cellStyle name="_UAS_VS_TS 1_2" xfId="515" xr:uid="{00000000-0005-0000-0000-000002020000}"/>
    <cellStyle name="_UAS_VS_TS 1_3" xfId="516" xr:uid="{00000000-0005-0000-0000-000003020000}"/>
    <cellStyle name="_UAS_VS_TS 1_4" xfId="517" xr:uid="{00000000-0005-0000-0000-000004020000}"/>
    <cellStyle name="_UAS_VS_TS 1_5" xfId="518" xr:uid="{00000000-0005-0000-0000-000005020000}"/>
    <cellStyle name="_UAS_VS_TS 1_6" xfId="519" xr:uid="{00000000-0005-0000-0000-000006020000}"/>
    <cellStyle name="_UAS_VS_TS 1_7" xfId="520" xr:uid="{00000000-0005-0000-0000-000007020000}"/>
    <cellStyle name="_UAS_VS_TS 1_8" xfId="521" xr:uid="{00000000-0005-0000-0000-000008020000}"/>
    <cellStyle name="_UAS_VS_TS 1_9" xfId="522" xr:uid="{00000000-0005-0000-0000-000009020000}"/>
    <cellStyle name="_UAS_VS_TS_1" xfId="523" xr:uid="{00000000-0005-0000-0000-00000A020000}"/>
    <cellStyle name="_UAS_VS_TS_10" xfId="524" xr:uid="{00000000-0005-0000-0000-00000B020000}"/>
    <cellStyle name="_UAS_VS_TS_11" xfId="525" xr:uid="{00000000-0005-0000-0000-00000C020000}"/>
    <cellStyle name="_UAS_VS_TS_2" xfId="526" xr:uid="{00000000-0005-0000-0000-00000D020000}"/>
    <cellStyle name="_UAS_VS_TS_3" xfId="527" xr:uid="{00000000-0005-0000-0000-00000E020000}"/>
    <cellStyle name="_UAS_VS_TS_4" xfId="528" xr:uid="{00000000-0005-0000-0000-00000F020000}"/>
    <cellStyle name="_UAS_VS_TS_5" xfId="529" xr:uid="{00000000-0005-0000-0000-000010020000}"/>
    <cellStyle name="_UAS_VS_TS_6" xfId="530" xr:uid="{00000000-0005-0000-0000-000011020000}"/>
    <cellStyle name="_UAS_VS_TS_7" xfId="531" xr:uid="{00000000-0005-0000-0000-000012020000}"/>
    <cellStyle name="_UAS_VS_TS_8" xfId="532" xr:uid="{00000000-0005-0000-0000-000013020000}"/>
    <cellStyle name="_UAS_VS_TS_9" xfId="533" xr:uid="{00000000-0005-0000-0000-000014020000}"/>
    <cellStyle name="_UAS_VS_U1" xfId="534" xr:uid="{00000000-0005-0000-0000-000015020000}"/>
    <cellStyle name="_UAS_VS_U1 1" xfId="535" xr:uid="{00000000-0005-0000-0000-000016020000}"/>
    <cellStyle name="_UAS_VS_U1 1_1" xfId="536" xr:uid="{00000000-0005-0000-0000-000017020000}"/>
    <cellStyle name="_UAS_VS_U1 1_10" xfId="537" xr:uid="{00000000-0005-0000-0000-000018020000}"/>
    <cellStyle name="_UAS_VS_U1 1_11" xfId="538" xr:uid="{00000000-0005-0000-0000-000019020000}"/>
    <cellStyle name="_UAS_VS_U1 1_2" xfId="539" xr:uid="{00000000-0005-0000-0000-00001A020000}"/>
    <cellStyle name="_UAS_VS_U1 1_3" xfId="540" xr:uid="{00000000-0005-0000-0000-00001B020000}"/>
    <cellStyle name="_UAS_VS_U1 1_4" xfId="541" xr:uid="{00000000-0005-0000-0000-00001C020000}"/>
    <cellStyle name="_UAS_VS_U1 1_5" xfId="542" xr:uid="{00000000-0005-0000-0000-00001D020000}"/>
    <cellStyle name="_UAS_VS_U1 1_6" xfId="543" xr:uid="{00000000-0005-0000-0000-00001E020000}"/>
    <cellStyle name="_UAS_VS_U1 1_7" xfId="544" xr:uid="{00000000-0005-0000-0000-00001F020000}"/>
    <cellStyle name="_UAS_VS_U1 1_8" xfId="545" xr:uid="{00000000-0005-0000-0000-000020020000}"/>
    <cellStyle name="_UAS_VS_U1 1_9" xfId="546" xr:uid="{00000000-0005-0000-0000-000021020000}"/>
    <cellStyle name="_UAS_VS_U1_1" xfId="547" xr:uid="{00000000-0005-0000-0000-000022020000}"/>
    <cellStyle name="_UAS_VS_U1_10" xfId="548" xr:uid="{00000000-0005-0000-0000-000023020000}"/>
    <cellStyle name="_UAS_VS_U1_11" xfId="549" xr:uid="{00000000-0005-0000-0000-000024020000}"/>
    <cellStyle name="_UAS_VS_U1_2" xfId="550" xr:uid="{00000000-0005-0000-0000-000025020000}"/>
    <cellStyle name="_UAS_VS_U1_3" xfId="551" xr:uid="{00000000-0005-0000-0000-000026020000}"/>
    <cellStyle name="_UAS_VS_U1_4" xfId="552" xr:uid="{00000000-0005-0000-0000-000027020000}"/>
    <cellStyle name="_UAS_VS_U1_5" xfId="553" xr:uid="{00000000-0005-0000-0000-000028020000}"/>
    <cellStyle name="_UAS_VS_U1_6" xfId="554" xr:uid="{00000000-0005-0000-0000-000029020000}"/>
    <cellStyle name="_UAS_VS_U1_7" xfId="555" xr:uid="{00000000-0005-0000-0000-00002A020000}"/>
    <cellStyle name="_UAS_VS_U1_8" xfId="556" xr:uid="{00000000-0005-0000-0000-00002B020000}"/>
    <cellStyle name="_UAS_VS_U1_9" xfId="557" xr:uid="{00000000-0005-0000-0000-00002C020000}"/>
    <cellStyle name="_UAS_VS_UK" xfId="558" xr:uid="{00000000-0005-0000-0000-00002D020000}"/>
    <cellStyle name="_UAS_VS_UK 1" xfId="559" xr:uid="{00000000-0005-0000-0000-00002E020000}"/>
    <cellStyle name="_UAS_VS_UK 1_1" xfId="560" xr:uid="{00000000-0005-0000-0000-00002F020000}"/>
    <cellStyle name="_UAS_VS_UK 1_10" xfId="561" xr:uid="{00000000-0005-0000-0000-000030020000}"/>
    <cellStyle name="_UAS_VS_UK 1_11" xfId="562" xr:uid="{00000000-0005-0000-0000-000031020000}"/>
    <cellStyle name="_UAS_VS_UK 1_2" xfId="563" xr:uid="{00000000-0005-0000-0000-000032020000}"/>
    <cellStyle name="_UAS_VS_UK 1_3" xfId="564" xr:uid="{00000000-0005-0000-0000-000033020000}"/>
    <cellStyle name="_UAS_VS_UK 1_4" xfId="565" xr:uid="{00000000-0005-0000-0000-000034020000}"/>
    <cellStyle name="_UAS_VS_UK 1_5" xfId="566" xr:uid="{00000000-0005-0000-0000-000035020000}"/>
    <cellStyle name="_UAS_VS_UK 1_6" xfId="567" xr:uid="{00000000-0005-0000-0000-000036020000}"/>
    <cellStyle name="_UAS_VS_UK 1_7" xfId="568" xr:uid="{00000000-0005-0000-0000-000037020000}"/>
    <cellStyle name="_UAS_VS_UK 1_8" xfId="569" xr:uid="{00000000-0005-0000-0000-000038020000}"/>
    <cellStyle name="_UAS_VS_UK 1_9" xfId="570" xr:uid="{00000000-0005-0000-0000-000039020000}"/>
    <cellStyle name="_UAS_VS_UK_1" xfId="571" xr:uid="{00000000-0005-0000-0000-00003A020000}"/>
    <cellStyle name="_UAS_VS_UK_10" xfId="572" xr:uid="{00000000-0005-0000-0000-00003B020000}"/>
    <cellStyle name="_UAS_VS_UK_11" xfId="573" xr:uid="{00000000-0005-0000-0000-00003C020000}"/>
    <cellStyle name="_UAS_VS_UK_2" xfId="574" xr:uid="{00000000-0005-0000-0000-00003D020000}"/>
    <cellStyle name="_UAS_VS_UK_3" xfId="575" xr:uid="{00000000-0005-0000-0000-00003E020000}"/>
    <cellStyle name="_UAS_VS_UK_4" xfId="576" xr:uid="{00000000-0005-0000-0000-00003F020000}"/>
    <cellStyle name="_UAS_VS_UK_5" xfId="577" xr:uid="{00000000-0005-0000-0000-000040020000}"/>
    <cellStyle name="_UAS_VS_UK_6" xfId="578" xr:uid="{00000000-0005-0000-0000-000041020000}"/>
    <cellStyle name="_UAS_VS_UK_7" xfId="579" xr:uid="{00000000-0005-0000-0000-000042020000}"/>
    <cellStyle name="_UAS_VS_UK_8" xfId="580" xr:uid="{00000000-0005-0000-0000-000043020000}"/>
    <cellStyle name="_UAS_VS_UK_9" xfId="581" xr:uid="{00000000-0005-0000-0000-000044020000}"/>
    <cellStyle name="_UAS_VS_USS_eka " xfId="582" xr:uid="{00000000-0005-0000-0000-000045020000}"/>
    <cellStyle name="_UAS_VS_USS_eka  1" xfId="583" xr:uid="{00000000-0005-0000-0000-000046020000}"/>
    <cellStyle name="_UAS_VS_USS_eka _10" xfId="584" xr:uid="{00000000-0005-0000-0000-000047020000}"/>
    <cellStyle name="_UAS_VS_USS_eka _10 2" xfId="585" xr:uid="{00000000-0005-0000-0000-000048020000}"/>
    <cellStyle name="_UAS_VS_USS_eka _11" xfId="586" xr:uid="{00000000-0005-0000-0000-000049020000}"/>
    <cellStyle name="_UAS_VS_USS_eka _11 2" xfId="587" xr:uid="{00000000-0005-0000-0000-00004A020000}"/>
    <cellStyle name="_UAS_VS_USS_eka _5" xfId="588" xr:uid="{00000000-0005-0000-0000-00004B020000}"/>
    <cellStyle name="_UAS_VS_USS_eka _5 2" xfId="589" xr:uid="{00000000-0005-0000-0000-00004C020000}"/>
    <cellStyle name="_UAS_VS_USS_eka _5_1" xfId="590" xr:uid="{00000000-0005-0000-0000-00004D020000}"/>
    <cellStyle name="_UAS_VS_USS_eka _5_1 2" xfId="591" xr:uid="{00000000-0005-0000-0000-00004E020000}"/>
    <cellStyle name="_UAS_VS_USS_eka _8" xfId="592" xr:uid="{00000000-0005-0000-0000-00004F020000}"/>
    <cellStyle name="_UAS_VS_USS_eka _8 2" xfId="593" xr:uid="{00000000-0005-0000-0000-000050020000}"/>
    <cellStyle name="_UAS_VS_USS_eka _DT" xfId="594" xr:uid="{00000000-0005-0000-0000-000051020000}"/>
    <cellStyle name="_UAS_VS_USS_eka _DT 2" xfId="595" xr:uid="{00000000-0005-0000-0000-000052020000}"/>
    <cellStyle name="_UAS_VS_USS_eka _K1" xfId="596" xr:uid="{00000000-0005-0000-0000-000053020000}"/>
    <cellStyle name="_UAS_VS_USS_eka _K1 2" xfId="597" xr:uid="{00000000-0005-0000-0000-000054020000}"/>
    <cellStyle name="_UAS_VS_USS_eka _Koptame" xfId="598" xr:uid="{00000000-0005-0000-0000-000055020000}"/>
    <cellStyle name="_UAS_VS_USS_eka _LK2" xfId="599" xr:uid="{00000000-0005-0000-0000-000056020000}"/>
    <cellStyle name="_UAS_VS_USS_eka _LK2 2" xfId="600" xr:uid="{00000000-0005-0000-0000-000057020000}"/>
    <cellStyle name="_UAS_VS_USS_eka _U1" xfId="601" xr:uid="{00000000-0005-0000-0000-000058020000}"/>
    <cellStyle name="_UAS_VS_USS_eka _U1 2" xfId="602" xr:uid="{00000000-0005-0000-0000-000059020000}"/>
    <cellStyle name="_UAS_VS_VENT" xfId="603" xr:uid="{00000000-0005-0000-0000-00005A020000}"/>
    <cellStyle name="_UAS_VS_VENT 1" xfId="604" xr:uid="{00000000-0005-0000-0000-00005B020000}"/>
    <cellStyle name="_UAS_VS_VENT 1_1" xfId="605" xr:uid="{00000000-0005-0000-0000-00005C020000}"/>
    <cellStyle name="_UAS_VS_VENT 1_10" xfId="606" xr:uid="{00000000-0005-0000-0000-00005D020000}"/>
    <cellStyle name="_UAS_VS_VENT 1_11" xfId="607" xr:uid="{00000000-0005-0000-0000-00005E020000}"/>
    <cellStyle name="_UAS_VS_VENT 1_2" xfId="608" xr:uid="{00000000-0005-0000-0000-00005F020000}"/>
    <cellStyle name="_UAS_VS_VENT 1_3" xfId="609" xr:uid="{00000000-0005-0000-0000-000060020000}"/>
    <cellStyle name="_UAS_VS_VENT 1_4" xfId="610" xr:uid="{00000000-0005-0000-0000-000061020000}"/>
    <cellStyle name="_UAS_VS_VENT 1_5" xfId="611" xr:uid="{00000000-0005-0000-0000-000062020000}"/>
    <cellStyle name="_UAS_VS_VENT 1_6" xfId="612" xr:uid="{00000000-0005-0000-0000-000063020000}"/>
    <cellStyle name="_UAS_VS_VENT 1_7" xfId="613" xr:uid="{00000000-0005-0000-0000-000064020000}"/>
    <cellStyle name="_UAS_VS_VENT 1_8" xfId="614" xr:uid="{00000000-0005-0000-0000-000065020000}"/>
    <cellStyle name="_UAS_VS_VENT 1_9" xfId="615" xr:uid="{00000000-0005-0000-0000-000066020000}"/>
    <cellStyle name="_UAS_VS_VENT_1" xfId="616" xr:uid="{00000000-0005-0000-0000-000067020000}"/>
    <cellStyle name="_UAS_VS_VENT_10" xfId="617" xr:uid="{00000000-0005-0000-0000-000068020000}"/>
    <cellStyle name="_UAS_VS_VENT_11" xfId="618" xr:uid="{00000000-0005-0000-0000-000069020000}"/>
    <cellStyle name="_UAS_VS_VENT_2" xfId="619" xr:uid="{00000000-0005-0000-0000-00006A020000}"/>
    <cellStyle name="_UAS_VS_VENT_3" xfId="620" xr:uid="{00000000-0005-0000-0000-00006B020000}"/>
    <cellStyle name="_UAS_VS_VENT_4" xfId="621" xr:uid="{00000000-0005-0000-0000-00006C020000}"/>
    <cellStyle name="_UAS_VS_VENT_5" xfId="622" xr:uid="{00000000-0005-0000-0000-00006D020000}"/>
    <cellStyle name="_UAS_VS_VENT_6" xfId="623" xr:uid="{00000000-0005-0000-0000-00006E020000}"/>
    <cellStyle name="_UAS_VS_VENT_7" xfId="624" xr:uid="{00000000-0005-0000-0000-00006F020000}"/>
    <cellStyle name="_UAS_VS_VENT_8" xfId="625" xr:uid="{00000000-0005-0000-0000-000070020000}"/>
    <cellStyle name="_UAS_VS_VENT_9" xfId="626" xr:uid="{00000000-0005-0000-0000-000071020000}"/>
    <cellStyle name="_UAS_VS_VS" xfId="627" xr:uid="{00000000-0005-0000-0000-000072020000}"/>
    <cellStyle name="_UAS_VS_VS 1" xfId="628" xr:uid="{00000000-0005-0000-0000-000073020000}"/>
    <cellStyle name="_UAS_VS_VS 1_1" xfId="629" xr:uid="{00000000-0005-0000-0000-000074020000}"/>
    <cellStyle name="_UAS_VS_VS 1_10" xfId="630" xr:uid="{00000000-0005-0000-0000-000075020000}"/>
    <cellStyle name="_UAS_VS_VS 1_11" xfId="631" xr:uid="{00000000-0005-0000-0000-000076020000}"/>
    <cellStyle name="_UAS_VS_VS 1_2" xfId="632" xr:uid="{00000000-0005-0000-0000-000077020000}"/>
    <cellStyle name="_UAS_VS_VS 1_3" xfId="633" xr:uid="{00000000-0005-0000-0000-000078020000}"/>
    <cellStyle name="_UAS_VS_VS 1_4" xfId="634" xr:uid="{00000000-0005-0000-0000-000079020000}"/>
    <cellStyle name="_UAS_VS_VS 1_5" xfId="635" xr:uid="{00000000-0005-0000-0000-00007A020000}"/>
    <cellStyle name="_UAS_VS_VS 1_6" xfId="636" xr:uid="{00000000-0005-0000-0000-00007B020000}"/>
    <cellStyle name="_UAS_VS_VS 1_7" xfId="637" xr:uid="{00000000-0005-0000-0000-00007C020000}"/>
    <cellStyle name="_UAS_VS_VS 1_8" xfId="638" xr:uid="{00000000-0005-0000-0000-00007D020000}"/>
    <cellStyle name="_UAS_VS_VS 1_9" xfId="639" xr:uid="{00000000-0005-0000-0000-00007E020000}"/>
    <cellStyle name="_UAS_VS_VS_1" xfId="640" xr:uid="{00000000-0005-0000-0000-00007F020000}"/>
    <cellStyle name="_UAS_VS_VS_10" xfId="641" xr:uid="{00000000-0005-0000-0000-000080020000}"/>
    <cellStyle name="_UAS_VS_VS_11" xfId="642" xr:uid="{00000000-0005-0000-0000-000081020000}"/>
    <cellStyle name="_UAS_VS_VS_2" xfId="643" xr:uid="{00000000-0005-0000-0000-000082020000}"/>
    <cellStyle name="_UAS_VS_VS_3" xfId="644" xr:uid="{00000000-0005-0000-0000-000083020000}"/>
    <cellStyle name="_UAS_VS_VS_4" xfId="645" xr:uid="{00000000-0005-0000-0000-000084020000}"/>
    <cellStyle name="_UAS_VS_VS_5" xfId="646" xr:uid="{00000000-0005-0000-0000-000085020000}"/>
    <cellStyle name="_UAS_VS_VS_6" xfId="647" xr:uid="{00000000-0005-0000-0000-000086020000}"/>
    <cellStyle name="_UAS_VS_VS_7" xfId="648" xr:uid="{00000000-0005-0000-0000-000087020000}"/>
    <cellStyle name="_UAS_VS_VS_8" xfId="649" xr:uid="{00000000-0005-0000-0000-000088020000}"/>
    <cellStyle name="_UAS_VS_VS_9" xfId="650" xr:uid="{00000000-0005-0000-0000-000089020000}"/>
    <cellStyle name="_UAS_VS_ZIB_AIZS" xfId="651" xr:uid="{00000000-0005-0000-0000-00008A020000}"/>
    <cellStyle name="_UAS_VS_ZIB_AIZS 1" xfId="652" xr:uid="{00000000-0005-0000-0000-00008B020000}"/>
    <cellStyle name="_UAS_VS_ZIB_AIZS 1_1" xfId="653" xr:uid="{00000000-0005-0000-0000-00008C020000}"/>
    <cellStyle name="_UAS_VS_ZIB_AIZS 1_10" xfId="654" xr:uid="{00000000-0005-0000-0000-00008D020000}"/>
    <cellStyle name="_UAS_VS_ZIB_AIZS 1_11" xfId="655" xr:uid="{00000000-0005-0000-0000-00008E020000}"/>
    <cellStyle name="_UAS_VS_ZIB_AIZS 1_2" xfId="656" xr:uid="{00000000-0005-0000-0000-00008F020000}"/>
    <cellStyle name="_UAS_VS_ZIB_AIZS 1_3" xfId="657" xr:uid="{00000000-0005-0000-0000-000090020000}"/>
    <cellStyle name="_UAS_VS_ZIB_AIZS 1_4" xfId="658" xr:uid="{00000000-0005-0000-0000-000091020000}"/>
    <cellStyle name="_UAS_VS_ZIB_AIZS 1_5" xfId="659" xr:uid="{00000000-0005-0000-0000-000092020000}"/>
    <cellStyle name="_UAS_VS_ZIB_AIZS 1_6" xfId="660" xr:uid="{00000000-0005-0000-0000-000093020000}"/>
    <cellStyle name="_UAS_VS_ZIB_AIZS 1_7" xfId="661" xr:uid="{00000000-0005-0000-0000-000094020000}"/>
    <cellStyle name="_UAS_VS_ZIB_AIZS 1_8" xfId="662" xr:uid="{00000000-0005-0000-0000-000095020000}"/>
    <cellStyle name="_UAS_VS_ZIB_AIZS 1_9" xfId="663" xr:uid="{00000000-0005-0000-0000-000096020000}"/>
    <cellStyle name="_UAS_VS_ZIB_AIZS_1" xfId="664" xr:uid="{00000000-0005-0000-0000-000097020000}"/>
    <cellStyle name="_UAS_VS_ZIB_AIZS_10" xfId="665" xr:uid="{00000000-0005-0000-0000-000098020000}"/>
    <cellStyle name="_UAS_VS_ZIB_AIZS_11" xfId="666" xr:uid="{00000000-0005-0000-0000-000099020000}"/>
    <cellStyle name="_UAS_VS_ZIB_AIZS_2" xfId="667" xr:uid="{00000000-0005-0000-0000-00009A020000}"/>
    <cellStyle name="_UAS_VS_ZIB_AIZS_3" xfId="668" xr:uid="{00000000-0005-0000-0000-00009B020000}"/>
    <cellStyle name="_UAS_VS_ZIB_AIZS_4" xfId="669" xr:uid="{00000000-0005-0000-0000-00009C020000}"/>
    <cellStyle name="_UAS_VS_ZIB_AIZS_5" xfId="670" xr:uid="{00000000-0005-0000-0000-00009D020000}"/>
    <cellStyle name="_UAS_VS_ZIB_AIZS_6" xfId="671" xr:uid="{00000000-0005-0000-0000-00009E020000}"/>
    <cellStyle name="_UAS_VS_ZIB_AIZS_7" xfId="672" xr:uid="{00000000-0005-0000-0000-00009F020000}"/>
    <cellStyle name="_UAS_VS_ZIB_AIZS_8" xfId="673" xr:uid="{00000000-0005-0000-0000-0000A0020000}"/>
    <cellStyle name="_UAS_VS_ZIB_AIZS_9" xfId="674" xr:uid="{00000000-0005-0000-0000-0000A1020000}"/>
    <cellStyle name="1. izcēlums" xfId="675" xr:uid="{00000000-0005-0000-0000-0000A2020000}"/>
    <cellStyle name="1. izcēlums 1" xfId="676" xr:uid="{00000000-0005-0000-0000-0000A3020000}"/>
    <cellStyle name="1. izcēlums 2" xfId="677" xr:uid="{00000000-0005-0000-0000-0000A4020000}"/>
    <cellStyle name="1. izcēlums 3" xfId="678" xr:uid="{00000000-0005-0000-0000-0000A5020000}"/>
    <cellStyle name="1. izcēlums_1" xfId="679" xr:uid="{00000000-0005-0000-0000-0000A6020000}"/>
    <cellStyle name="2. izcēlums" xfId="680" xr:uid="{00000000-0005-0000-0000-0000A7020000}"/>
    <cellStyle name="2. izcēlums 1" xfId="681" xr:uid="{00000000-0005-0000-0000-0000A8020000}"/>
    <cellStyle name="2. izcēlums 2" xfId="682" xr:uid="{00000000-0005-0000-0000-0000A9020000}"/>
    <cellStyle name="2. izcēlums 3" xfId="683" xr:uid="{00000000-0005-0000-0000-0000AA020000}"/>
    <cellStyle name="2. izcēlums_1" xfId="684" xr:uid="{00000000-0005-0000-0000-0000AB020000}"/>
    <cellStyle name="20% - Accent1 1" xfId="685" xr:uid="{00000000-0005-0000-0000-0000AC020000}"/>
    <cellStyle name="20% - Accent1 2" xfId="686" xr:uid="{00000000-0005-0000-0000-0000AD020000}"/>
    <cellStyle name="20% - Accent1 2 1" xfId="687" xr:uid="{00000000-0005-0000-0000-0000AE020000}"/>
    <cellStyle name="20% - Accent1 2 2" xfId="688" xr:uid="{00000000-0005-0000-0000-0000AF020000}"/>
    <cellStyle name="20% - Accent1 2 3" xfId="689" xr:uid="{00000000-0005-0000-0000-0000B0020000}"/>
    <cellStyle name="20% - Accent1 2 4" xfId="690" xr:uid="{00000000-0005-0000-0000-0000B1020000}"/>
    <cellStyle name="20% - Accent1 2_1" xfId="691" xr:uid="{00000000-0005-0000-0000-0000B2020000}"/>
    <cellStyle name="20% - Accent1 3" xfId="692" xr:uid="{00000000-0005-0000-0000-0000B3020000}"/>
    <cellStyle name="20% - Accent1 3 1" xfId="693" xr:uid="{00000000-0005-0000-0000-0000B4020000}"/>
    <cellStyle name="20% - Accent1 3 2" xfId="694" xr:uid="{00000000-0005-0000-0000-0000B5020000}"/>
    <cellStyle name="20% - Accent1 3_1" xfId="695" xr:uid="{00000000-0005-0000-0000-0000B6020000}"/>
    <cellStyle name="20% - Accent1 4" xfId="696" xr:uid="{00000000-0005-0000-0000-0000B7020000}"/>
    <cellStyle name="20% - Accent1 4 1" xfId="697" xr:uid="{00000000-0005-0000-0000-0000B8020000}"/>
    <cellStyle name="20% - Accent1 4 2" xfId="698" xr:uid="{00000000-0005-0000-0000-0000B9020000}"/>
    <cellStyle name="20% - Accent1 4_1" xfId="699" xr:uid="{00000000-0005-0000-0000-0000BA020000}"/>
    <cellStyle name="20% - Accent1 5" xfId="700" xr:uid="{00000000-0005-0000-0000-0000BB020000}"/>
    <cellStyle name="20% - Accent1 5 1" xfId="701" xr:uid="{00000000-0005-0000-0000-0000BC020000}"/>
    <cellStyle name="20% - Accent1 5_1" xfId="702" xr:uid="{00000000-0005-0000-0000-0000BD020000}"/>
    <cellStyle name="20% - Accent1 6" xfId="703" xr:uid="{00000000-0005-0000-0000-0000BE020000}"/>
    <cellStyle name="20% - Accent1 6 1" xfId="704" xr:uid="{00000000-0005-0000-0000-0000BF020000}"/>
    <cellStyle name="20% - Accent1 6_1" xfId="705" xr:uid="{00000000-0005-0000-0000-0000C0020000}"/>
    <cellStyle name="20% - Accent1 7" xfId="706" xr:uid="{00000000-0005-0000-0000-0000C1020000}"/>
    <cellStyle name="20% - Accent2 1" xfId="707" xr:uid="{00000000-0005-0000-0000-0000C2020000}"/>
    <cellStyle name="20% - Accent2 2" xfId="708" xr:uid="{00000000-0005-0000-0000-0000C3020000}"/>
    <cellStyle name="20% - Accent2 2 1" xfId="709" xr:uid="{00000000-0005-0000-0000-0000C4020000}"/>
    <cellStyle name="20% - Accent2 2 2" xfId="710" xr:uid="{00000000-0005-0000-0000-0000C5020000}"/>
    <cellStyle name="20% - Accent2 2 3" xfId="711" xr:uid="{00000000-0005-0000-0000-0000C6020000}"/>
    <cellStyle name="20% - Accent2 2 4" xfId="712" xr:uid="{00000000-0005-0000-0000-0000C7020000}"/>
    <cellStyle name="20% - Accent2 2_1" xfId="713" xr:uid="{00000000-0005-0000-0000-0000C8020000}"/>
    <cellStyle name="20% - Accent2 3" xfId="714" xr:uid="{00000000-0005-0000-0000-0000C9020000}"/>
    <cellStyle name="20% - Accent2 3 1" xfId="715" xr:uid="{00000000-0005-0000-0000-0000CA020000}"/>
    <cellStyle name="20% - Accent2 3 2" xfId="716" xr:uid="{00000000-0005-0000-0000-0000CB020000}"/>
    <cellStyle name="20% - Accent2 3_1_2" xfId="717" xr:uid="{00000000-0005-0000-0000-0000CC020000}"/>
    <cellStyle name="20% - Accent2 4" xfId="718" xr:uid="{00000000-0005-0000-0000-0000CD020000}"/>
    <cellStyle name="20% - Accent2 4 1" xfId="719" xr:uid="{00000000-0005-0000-0000-0000CE020000}"/>
    <cellStyle name="20% - Accent2 4 2" xfId="720" xr:uid="{00000000-0005-0000-0000-0000CF020000}"/>
    <cellStyle name="20% - Accent2 4_1_2" xfId="721" xr:uid="{00000000-0005-0000-0000-0000D0020000}"/>
    <cellStyle name="20% - Accent2 5" xfId="722" xr:uid="{00000000-0005-0000-0000-0000D1020000}"/>
    <cellStyle name="20% - Accent2 5 1" xfId="723" xr:uid="{00000000-0005-0000-0000-0000D2020000}"/>
    <cellStyle name="20% - Accent2 6" xfId="724" xr:uid="{00000000-0005-0000-0000-0000D3020000}"/>
    <cellStyle name="20% - Accent2 6 1" xfId="725" xr:uid="{00000000-0005-0000-0000-0000D4020000}"/>
    <cellStyle name="20% - Accent2 7" xfId="726" xr:uid="{00000000-0005-0000-0000-0000D5020000}"/>
    <cellStyle name="20% - Accent3 1" xfId="727" xr:uid="{00000000-0005-0000-0000-0000D6020000}"/>
    <cellStyle name="20% - Accent3 2" xfId="728" xr:uid="{00000000-0005-0000-0000-0000D7020000}"/>
    <cellStyle name="20% - Accent3 2 1" xfId="729" xr:uid="{00000000-0005-0000-0000-0000D8020000}"/>
    <cellStyle name="20% - Accent3 2 2" xfId="730" xr:uid="{00000000-0005-0000-0000-0000D9020000}"/>
    <cellStyle name="20% - Accent3 2 3" xfId="731" xr:uid="{00000000-0005-0000-0000-0000DA020000}"/>
    <cellStyle name="20% - Accent3 2 4" xfId="732" xr:uid="{00000000-0005-0000-0000-0000DB020000}"/>
    <cellStyle name="20% - Accent3 2_1" xfId="733" xr:uid="{00000000-0005-0000-0000-0000DC020000}"/>
    <cellStyle name="20% - Accent3 3" xfId="734" xr:uid="{00000000-0005-0000-0000-0000DD020000}"/>
    <cellStyle name="20% - Accent3 3 1" xfId="735" xr:uid="{00000000-0005-0000-0000-0000DE020000}"/>
    <cellStyle name="20% - Accent3 3 2" xfId="736" xr:uid="{00000000-0005-0000-0000-0000DF020000}"/>
    <cellStyle name="20% - Accent3 3_1_2" xfId="737" xr:uid="{00000000-0005-0000-0000-0000E0020000}"/>
    <cellStyle name="20% - Accent3 4" xfId="738" xr:uid="{00000000-0005-0000-0000-0000E1020000}"/>
    <cellStyle name="20% - Accent3 4 1" xfId="739" xr:uid="{00000000-0005-0000-0000-0000E2020000}"/>
    <cellStyle name="20% - Accent3 4 2" xfId="740" xr:uid="{00000000-0005-0000-0000-0000E3020000}"/>
    <cellStyle name="20% - Accent3 4_1_2" xfId="741" xr:uid="{00000000-0005-0000-0000-0000E4020000}"/>
    <cellStyle name="20% - Accent3 5" xfId="742" xr:uid="{00000000-0005-0000-0000-0000E5020000}"/>
    <cellStyle name="20% - Accent3 5 1" xfId="743" xr:uid="{00000000-0005-0000-0000-0000E6020000}"/>
    <cellStyle name="20% - Accent3 6" xfId="744" xr:uid="{00000000-0005-0000-0000-0000E7020000}"/>
    <cellStyle name="20% - Accent3 6 1" xfId="745" xr:uid="{00000000-0005-0000-0000-0000E8020000}"/>
    <cellStyle name="20% - Accent3 7" xfId="746" xr:uid="{00000000-0005-0000-0000-0000E9020000}"/>
    <cellStyle name="20% - Accent4 1" xfId="747" xr:uid="{00000000-0005-0000-0000-0000EA020000}"/>
    <cellStyle name="20% - Accent4 2" xfId="748" xr:uid="{00000000-0005-0000-0000-0000EB020000}"/>
    <cellStyle name="20% - Accent4 2 1" xfId="749" xr:uid="{00000000-0005-0000-0000-0000EC020000}"/>
    <cellStyle name="20% - Accent4 2 2" xfId="750" xr:uid="{00000000-0005-0000-0000-0000ED020000}"/>
    <cellStyle name="20% - Accent4 2 3" xfId="751" xr:uid="{00000000-0005-0000-0000-0000EE020000}"/>
    <cellStyle name="20% - Accent4 2 4" xfId="752" xr:uid="{00000000-0005-0000-0000-0000EF020000}"/>
    <cellStyle name="20% - Accent4 2 5" xfId="753" xr:uid="{00000000-0005-0000-0000-0000F0020000}"/>
    <cellStyle name="20% - Accent4 2_1" xfId="754" xr:uid="{00000000-0005-0000-0000-0000F1020000}"/>
    <cellStyle name="20% - Accent4 3" xfId="755" xr:uid="{00000000-0005-0000-0000-0000F2020000}"/>
    <cellStyle name="20% - Accent4 3 1" xfId="756" xr:uid="{00000000-0005-0000-0000-0000F3020000}"/>
    <cellStyle name="20% - Accent4 3 2" xfId="757" xr:uid="{00000000-0005-0000-0000-0000F4020000}"/>
    <cellStyle name="20% - Accent4 3_1" xfId="758" xr:uid="{00000000-0005-0000-0000-0000F5020000}"/>
    <cellStyle name="20% - Accent4 4" xfId="759" xr:uid="{00000000-0005-0000-0000-0000F6020000}"/>
    <cellStyle name="20% - Accent4 4 1" xfId="760" xr:uid="{00000000-0005-0000-0000-0000F7020000}"/>
    <cellStyle name="20% - Accent4 4 2" xfId="761" xr:uid="{00000000-0005-0000-0000-0000F8020000}"/>
    <cellStyle name="20% - Accent4 4_1" xfId="762" xr:uid="{00000000-0005-0000-0000-0000F9020000}"/>
    <cellStyle name="20% - Accent4 5" xfId="763" xr:uid="{00000000-0005-0000-0000-0000FA020000}"/>
    <cellStyle name="20% - Accent4 5 1" xfId="764" xr:uid="{00000000-0005-0000-0000-0000FB020000}"/>
    <cellStyle name="20% - Accent4 5_1" xfId="765" xr:uid="{00000000-0005-0000-0000-0000FC020000}"/>
    <cellStyle name="20% - Accent4 6" xfId="766" xr:uid="{00000000-0005-0000-0000-0000FD020000}"/>
    <cellStyle name="20% - Accent4 6 1" xfId="767" xr:uid="{00000000-0005-0000-0000-0000FE020000}"/>
    <cellStyle name="20% - Accent4 6_1" xfId="768" xr:uid="{00000000-0005-0000-0000-0000FF020000}"/>
    <cellStyle name="20% - Accent4 7" xfId="769" xr:uid="{00000000-0005-0000-0000-000000030000}"/>
    <cellStyle name="20% - Accent5 1" xfId="770" xr:uid="{00000000-0005-0000-0000-000001030000}"/>
    <cellStyle name="20% - Accent5 2" xfId="771" xr:uid="{00000000-0005-0000-0000-000002030000}"/>
    <cellStyle name="20% - Accent5 2 1" xfId="772" xr:uid="{00000000-0005-0000-0000-000003030000}"/>
    <cellStyle name="20% - Accent5 2 2" xfId="773" xr:uid="{00000000-0005-0000-0000-000004030000}"/>
    <cellStyle name="20% - Accent5 2 3" xfId="774" xr:uid="{00000000-0005-0000-0000-000005030000}"/>
    <cellStyle name="20% - Accent5 2 4" xfId="775" xr:uid="{00000000-0005-0000-0000-000006030000}"/>
    <cellStyle name="20% - Accent5 3" xfId="776" xr:uid="{00000000-0005-0000-0000-000007030000}"/>
    <cellStyle name="20% - Accent5 3 1" xfId="777" xr:uid="{00000000-0005-0000-0000-000008030000}"/>
    <cellStyle name="20% - Accent5 4" xfId="778" xr:uid="{00000000-0005-0000-0000-000009030000}"/>
    <cellStyle name="20% - Accent5 4 1" xfId="779" xr:uid="{00000000-0005-0000-0000-00000A030000}"/>
    <cellStyle name="20% - Accent5 5" xfId="780" xr:uid="{00000000-0005-0000-0000-00000B030000}"/>
    <cellStyle name="20% - Accent5 5 1" xfId="781" xr:uid="{00000000-0005-0000-0000-00000C030000}"/>
    <cellStyle name="20% - Accent5 6" xfId="782" xr:uid="{00000000-0005-0000-0000-00000D030000}"/>
    <cellStyle name="20% - Accent5 6 1" xfId="783" xr:uid="{00000000-0005-0000-0000-00000E030000}"/>
    <cellStyle name="20% - Accent5 7" xfId="784" xr:uid="{00000000-0005-0000-0000-00000F030000}"/>
    <cellStyle name="20% - Accent6 1" xfId="785" xr:uid="{00000000-0005-0000-0000-000010030000}"/>
    <cellStyle name="20% - Accent6 2" xfId="786" xr:uid="{00000000-0005-0000-0000-000011030000}"/>
    <cellStyle name="20% - Accent6 2 1" xfId="787" xr:uid="{00000000-0005-0000-0000-000012030000}"/>
    <cellStyle name="20% - Accent6 2 2" xfId="788" xr:uid="{00000000-0005-0000-0000-000013030000}"/>
    <cellStyle name="20% - Accent6 2 3" xfId="789" xr:uid="{00000000-0005-0000-0000-000014030000}"/>
    <cellStyle name="20% - Accent6 2 4" xfId="790" xr:uid="{00000000-0005-0000-0000-000015030000}"/>
    <cellStyle name="20% - Accent6 3" xfId="791" xr:uid="{00000000-0005-0000-0000-000016030000}"/>
    <cellStyle name="20% - Accent6 3 1" xfId="792" xr:uid="{00000000-0005-0000-0000-000017030000}"/>
    <cellStyle name="20% - Accent6 4" xfId="793" xr:uid="{00000000-0005-0000-0000-000018030000}"/>
    <cellStyle name="20% - Accent6 4 1" xfId="794" xr:uid="{00000000-0005-0000-0000-000019030000}"/>
    <cellStyle name="20% - Accent6 5" xfId="795" xr:uid="{00000000-0005-0000-0000-00001A030000}"/>
    <cellStyle name="20% - Accent6 5 1" xfId="796" xr:uid="{00000000-0005-0000-0000-00001B030000}"/>
    <cellStyle name="20% - Accent6 6" xfId="797" xr:uid="{00000000-0005-0000-0000-00001C030000}"/>
    <cellStyle name="20% - Accent6 6 1" xfId="798" xr:uid="{00000000-0005-0000-0000-00001D030000}"/>
    <cellStyle name="20% - Accent6 7" xfId="799" xr:uid="{00000000-0005-0000-0000-00001E030000}"/>
    <cellStyle name="20% - Izcēlums1" xfId="800" xr:uid="{00000000-0005-0000-0000-00001F030000}"/>
    <cellStyle name="20% - Izcēlums1 1" xfId="801" xr:uid="{00000000-0005-0000-0000-000020030000}"/>
    <cellStyle name="20% - Izcēlums2" xfId="802" xr:uid="{00000000-0005-0000-0000-000021030000}"/>
    <cellStyle name="20% - Izcēlums2 1" xfId="803" xr:uid="{00000000-0005-0000-0000-000022030000}"/>
    <cellStyle name="20% - Izcēlums3" xfId="804" xr:uid="{00000000-0005-0000-0000-000023030000}"/>
    <cellStyle name="20% - Izcēlums3 1" xfId="805" xr:uid="{00000000-0005-0000-0000-000024030000}"/>
    <cellStyle name="20% - Izcēlums4" xfId="806" xr:uid="{00000000-0005-0000-0000-000025030000}"/>
    <cellStyle name="20% - Izcēlums4 1" xfId="807" xr:uid="{00000000-0005-0000-0000-000026030000}"/>
    <cellStyle name="20% - Izcēlums4_1" xfId="808" xr:uid="{00000000-0005-0000-0000-000027030000}"/>
    <cellStyle name="20% - Izcēlums5" xfId="809" xr:uid="{00000000-0005-0000-0000-000028030000}"/>
    <cellStyle name="20% - Izcēlums5 1" xfId="810" xr:uid="{00000000-0005-0000-0000-000029030000}"/>
    <cellStyle name="20% - Izcēlums6" xfId="811" xr:uid="{00000000-0005-0000-0000-00002A030000}"/>
    <cellStyle name="20% - Izcēlums6 1" xfId="812" xr:uid="{00000000-0005-0000-0000-00002B030000}"/>
    <cellStyle name="20% – rõhk1" xfId="813" xr:uid="{00000000-0005-0000-0000-00002C030000}"/>
    <cellStyle name="20% – rõhk1 1" xfId="814" xr:uid="{00000000-0005-0000-0000-00002D030000}"/>
    <cellStyle name="20% – rõhk1 2" xfId="815" xr:uid="{00000000-0005-0000-0000-00002E030000}"/>
    <cellStyle name="20% – rõhk2" xfId="816" xr:uid="{00000000-0005-0000-0000-00002F030000}"/>
    <cellStyle name="20% – rõhk2 1" xfId="817" xr:uid="{00000000-0005-0000-0000-000030030000}"/>
    <cellStyle name="20% – rõhk2 2" xfId="818" xr:uid="{00000000-0005-0000-0000-000031030000}"/>
    <cellStyle name="20% – rõhk3" xfId="819" xr:uid="{00000000-0005-0000-0000-000032030000}"/>
    <cellStyle name="20% – rõhk3 1" xfId="820" xr:uid="{00000000-0005-0000-0000-000033030000}"/>
    <cellStyle name="20% – rõhk3 2" xfId="821" xr:uid="{00000000-0005-0000-0000-000034030000}"/>
    <cellStyle name="20% – rõhk4" xfId="822" xr:uid="{00000000-0005-0000-0000-000035030000}"/>
    <cellStyle name="20% – rõhk4 1" xfId="823" xr:uid="{00000000-0005-0000-0000-000036030000}"/>
    <cellStyle name="20% – rõhk4 2" xfId="824" xr:uid="{00000000-0005-0000-0000-000037030000}"/>
    <cellStyle name="20% – rõhk4_1" xfId="825" xr:uid="{00000000-0005-0000-0000-000038030000}"/>
    <cellStyle name="20% – rõhk5" xfId="826" xr:uid="{00000000-0005-0000-0000-000039030000}"/>
    <cellStyle name="20% – rõhk5 1" xfId="827" xr:uid="{00000000-0005-0000-0000-00003A030000}"/>
    <cellStyle name="20% – rõhk5 2" xfId="828" xr:uid="{00000000-0005-0000-0000-00003B030000}"/>
    <cellStyle name="20% – rõhk6" xfId="829" xr:uid="{00000000-0005-0000-0000-00003C030000}"/>
    <cellStyle name="20% – rõhk6 1" xfId="830" xr:uid="{00000000-0005-0000-0000-00003D030000}"/>
    <cellStyle name="20% – rõhk6 2" xfId="831" xr:uid="{00000000-0005-0000-0000-00003E030000}"/>
    <cellStyle name="20% no 1. izcēluma" xfId="832" xr:uid="{00000000-0005-0000-0000-00003F030000}"/>
    <cellStyle name="20% no 1. izcēluma 1" xfId="833" xr:uid="{00000000-0005-0000-0000-000040030000}"/>
    <cellStyle name="20% no 1. izcēluma 2" xfId="834" xr:uid="{00000000-0005-0000-0000-000041030000}"/>
    <cellStyle name="20% no 1. izcēluma 3" xfId="835" xr:uid="{00000000-0005-0000-0000-000042030000}"/>
    <cellStyle name="20% no 1. izcēluma_1" xfId="836" xr:uid="{00000000-0005-0000-0000-000043030000}"/>
    <cellStyle name="20% no 2. izcēluma" xfId="837" xr:uid="{00000000-0005-0000-0000-000044030000}"/>
    <cellStyle name="20% no 2. izcēluma 1" xfId="838" xr:uid="{00000000-0005-0000-0000-000045030000}"/>
    <cellStyle name="20% no 2. izcēluma 2" xfId="839" xr:uid="{00000000-0005-0000-0000-000046030000}"/>
    <cellStyle name="20% no 2. izcēluma 3" xfId="840" xr:uid="{00000000-0005-0000-0000-000047030000}"/>
    <cellStyle name="20% no 2. izcēluma_1" xfId="841" xr:uid="{00000000-0005-0000-0000-000048030000}"/>
    <cellStyle name="20% no 3. izcēluma" xfId="842" xr:uid="{00000000-0005-0000-0000-000049030000}"/>
    <cellStyle name="20% no 3. izcēluma 1" xfId="843" xr:uid="{00000000-0005-0000-0000-00004A030000}"/>
    <cellStyle name="20% no 3. izcēluma 2" xfId="844" xr:uid="{00000000-0005-0000-0000-00004B030000}"/>
    <cellStyle name="20% no 3. izcēluma 3" xfId="845" xr:uid="{00000000-0005-0000-0000-00004C030000}"/>
    <cellStyle name="20% no 3. izcēluma_1" xfId="846" xr:uid="{00000000-0005-0000-0000-00004D030000}"/>
    <cellStyle name="20% no 4. izcēluma" xfId="847" xr:uid="{00000000-0005-0000-0000-00004E030000}"/>
    <cellStyle name="20% no 4. izcēluma 1" xfId="848" xr:uid="{00000000-0005-0000-0000-00004F030000}"/>
    <cellStyle name="20% no 4. izcēluma 2" xfId="849" xr:uid="{00000000-0005-0000-0000-000050030000}"/>
    <cellStyle name="20% no 4. izcēluma 3" xfId="850" xr:uid="{00000000-0005-0000-0000-000051030000}"/>
    <cellStyle name="20% no 4. izcēluma_1" xfId="851" xr:uid="{00000000-0005-0000-0000-000052030000}"/>
    <cellStyle name="20% no 5. izcēluma" xfId="852" xr:uid="{00000000-0005-0000-0000-000053030000}"/>
    <cellStyle name="20% no 5. izcēluma 1" xfId="853" xr:uid="{00000000-0005-0000-0000-000054030000}"/>
    <cellStyle name="20% no 5. izcēluma 2" xfId="854" xr:uid="{00000000-0005-0000-0000-000055030000}"/>
    <cellStyle name="20% no 5. izcēluma 3" xfId="855" xr:uid="{00000000-0005-0000-0000-000056030000}"/>
    <cellStyle name="20% no 5. izcēluma_1" xfId="856" xr:uid="{00000000-0005-0000-0000-000057030000}"/>
    <cellStyle name="20% no 6. izcēluma" xfId="857" xr:uid="{00000000-0005-0000-0000-000058030000}"/>
    <cellStyle name="20% no 6. izcēluma 1" xfId="858" xr:uid="{00000000-0005-0000-0000-000059030000}"/>
    <cellStyle name="20% no 6. izcēluma 2" xfId="859" xr:uid="{00000000-0005-0000-0000-00005A030000}"/>
    <cellStyle name="20% no 6. izcēluma 3" xfId="860" xr:uid="{00000000-0005-0000-0000-00005B030000}"/>
    <cellStyle name="20% no 6. izcēluma_1" xfId="861" xr:uid="{00000000-0005-0000-0000-00005C030000}"/>
    <cellStyle name="3. izcēlums " xfId="862" xr:uid="{00000000-0005-0000-0000-00005D030000}"/>
    <cellStyle name="3. izcēlums  1" xfId="863" xr:uid="{00000000-0005-0000-0000-00005E030000}"/>
    <cellStyle name="3. izcēlums  2" xfId="864" xr:uid="{00000000-0005-0000-0000-00005F030000}"/>
    <cellStyle name="3. izcēlums  3" xfId="865" xr:uid="{00000000-0005-0000-0000-000060030000}"/>
    <cellStyle name="3. izcēlums _1" xfId="866" xr:uid="{00000000-0005-0000-0000-000061030000}"/>
    <cellStyle name="4. izcēlums" xfId="867" xr:uid="{00000000-0005-0000-0000-000062030000}"/>
    <cellStyle name="4. izcēlums 1" xfId="868" xr:uid="{00000000-0005-0000-0000-000063030000}"/>
    <cellStyle name="4. izcēlums 2" xfId="869" xr:uid="{00000000-0005-0000-0000-000064030000}"/>
    <cellStyle name="4. izcēlums 3" xfId="870" xr:uid="{00000000-0005-0000-0000-000065030000}"/>
    <cellStyle name="4. izcēlums_1" xfId="871" xr:uid="{00000000-0005-0000-0000-000066030000}"/>
    <cellStyle name="40% - Accent1 1" xfId="872" xr:uid="{00000000-0005-0000-0000-000067030000}"/>
    <cellStyle name="40% - Accent1 2" xfId="873" xr:uid="{00000000-0005-0000-0000-000068030000}"/>
    <cellStyle name="40% - Accent1 2 1" xfId="874" xr:uid="{00000000-0005-0000-0000-000069030000}"/>
    <cellStyle name="40% - Accent1 2 2" xfId="875" xr:uid="{00000000-0005-0000-0000-00006A030000}"/>
    <cellStyle name="40% - Accent1 2 3" xfId="876" xr:uid="{00000000-0005-0000-0000-00006B030000}"/>
    <cellStyle name="40% - Accent1 2 4" xfId="877" xr:uid="{00000000-0005-0000-0000-00006C030000}"/>
    <cellStyle name="40% - Accent1 2_1" xfId="878" xr:uid="{00000000-0005-0000-0000-00006D030000}"/>
    <cellStyle name="40% - Accent1 3" xfId="879" xr:uid="{00000000-0005-0000-0000-00006E030000}"/>
    <cellStyle name="40% - Accent1 3 1" xfId="880" xr:uid="{00000000-0005-0000-0000-00006F030000}"/>
    <cellStyle name="40% - Accent1 3 2" xfId="881" xr:uid="{00000000-0005-0000-0000-000070030000}"/>
    <cellStyle name="40% - Accent1 3_1" xfId="882" xr:uid="{00000000-0005-0000-0000-000071030000}"/>
    <cellStyle name="40% - Accent1 4" xfId="883" xr:uid="{00000000-0005-0000-0000-000072030000}"/>
    <cellStyle name="40% - Accent1 4 1" xfId="884" xr:uid="{00000000-0005-0000-0000-000073030000}"/>
    <cellStyle name="40% - Accent1 4 2" xfId="885" xr:uid="{00000000-0005-0000-0000-000074030000}"/>
    <cellStyle name="40% - Accent1 4_1" xfId="886" xr:uid="{00000000-0005-0000-0000-000075030000}"/>
    <cellStyle name="40% - Accent1 5" xfId="887" xr:uid="{00000000-0005-0000-0000-000076030000}"/>
    <cellStyle name="40% - Accent1 5 1" xfId="888" xr:uid="{00000000-0005-0000-0000-000077030000}"/>
    <cellStyle name="40% - Accent1 5_1" xfId="889" xr:uid="{00000000-0005-0000-0000-000078030000}"/>
    <cellStyle name="40% - Accent1 6" xfId="890" xr:uid="{00000000-0005-0000-0000-000079030000}"/>
    <cellStyle name="40% - Accent1 6 1" xfId="891" xr:uid="{00000000-0005-0000-0000-00007A030000}"/>
    <cellStyle name="40% - Accent1 6_1" xfId="892" xr:uid="{00000000-0005-0000-0000-00007B030000}"/>
    <cellStyle name="40% - Accent1 7" xfId="893" xr:uid="{00000000-0005-0000-0000-00007C030000}"/>
    <cellStyle name="40% - Accent2 1" xfId="894" xr:uid="{00000000-0005-0000-0000-00007D030000}"/>
    <cellStyle name="40% - Accent2 2" xfId="895" xr:uid="{00000000-0005-0000-0000-00007E030000}"/>
    <cellStyle name="40% - Accent2 2 1" xfId="896" xr:uid="{00000000-0005-0000-0000-00007F030000}"/>
    <cellStyle name="40% - Accent2 2 2" xfId="897" xr:uid="{00000000-0005-0000-0000-000080030000}"/>
    <cellStyle name="40% - Accent2 2 3" xfId="898" xr:uid="{00000000-0005-0000-0000-000081030000}"/>
    <cellStyle name="40% - Accent2 2 4" xfId="899" xr:uid="{00000000-0005-0000-0000-000082030000}"/>
    <cellStyle name="40% - Accent2 3" xfId="900" xr:uid="{00000000-0005-0000-0000-000083030000}"/>
    <cellStyle name="40% - Accent2 3 1" xfId="901" xr:uid="{00000000-0005-0000-0000-000084030000}"/>
    <cellStyle name="40% - Accent2 4" xfId="902" xr:uid="{00000000-0005-0000-0000-000085030000}"/>
    <cellStyle name="40% - Accent2 4 1" xfId="903" xr:uid="{00000000-0005-0000-0000-000086030000}"/>
    <cellStyle name="40% - Accent2 5" xfId="904" xr:uid="{00000000-0005-0000-0000-000087030000}"/>
    <cellStyle name="40% - Accent2 5 1" xfId="905" xr:uid="{00000000-0005-0000-0000-000088030000}"/>
    <cellStyle name="40% - Accent2 6" xfId="906" xr:uid="{00000000-0005-0000-0000-000089030000}"/>
    <cellStyle name="40% - Accent2 6 1" xfId="907" xr:uid="{00000000-0005-0000-0000-00008A030000}"/>
    <cellStyle name="40% - Accent2 7" xfId="908" xr:uid="{00000000-0005-0000-0000-00008B030000}"/>
    <cellStyle name="40% - Accent3 1" xfId="909" xr:uid="{00000000-0005-0000-0000-00008C030000}"/>
    <cellStyle name="40% - Accent3 2" xfId="910" xr:uid="{00000000-0005-0000-0000-00008D030000}"/>
    <cellStyle name="40% - Accent3 2 1" xfId="911" xr:uid="{00000000-0005-0000-0000-00008E030000}"/>
    <cellStyle name="40% - Accent3 2 2" xfId="912" xr:uid="{00000000-0005-0000-0000-00008F030000}"/>
    <cellStyle name="40% - Accent3 2 3" xfId="913" xr:uid="{00000000-0005-0000-0000-000090030000}"/>
    <cellStyle name="40% - Accent3 2 4" xfId="914" xr:uid="{00000000-0005-0000-0000-000091030000}"/>
    <cellStyle name="40% - Accent3 2_1" xfId="915" xr:uid="{00000000-0005-0000-0000-000092030000}"/>
    <cellStyle name="40% - Accent3 3" xfId="916" xr:uid="{00000000-0005-0000-0000-000093030000}"/>
    <cellStyle name="40% - Accent3 3 1" xfId="917" xr:uid="{00000000-0005-0000-0000-000094030000}"/>
    <cellStyle name="40% - Accent3 3 2" xfId="918" xr:uid="{00000000-0005-0000-0000-000095030000}"/>
    <cellStyle name="40% - Accent3 3_1_2" xfId="919" xr:uid="{00000000-0005-0000-0000-000096030000}"/>
    <cellStyle name="40% - Accent3 4" xfId="920" xr:uid="{00000000-0005-0000-0000-000097030000}"/>
    <cellStyle name="40% - Accent3 4 1" xfId="921" xr:uid="{00000000-0005-0000-0000-000098030000}"/>
    <cellStyle name="40% - Accent3 4 2" xfId="922" xr:uid="{00000000-0005-0000-0000-000099030000}"/>
    <cellStyle name="40% - Accent3 4_1_2" xfId="923" xr:uid="{00000000-0005-0000-0000-00009A030000}"/>
    <cellStyle name="40% - Accent3 5" xfId="924" xr:uid="{00000000-0005-0000-0000-00009B030000}"/>
    <cellStyle name="40% - Accent3 5 1" xfId="925" xr:uid="{00000000-0005-0000-0000-00009C030000}"/>
    <cellStyle name="40% - Accent3 6" xfId="926" xr:uid="{00000000-0005-0000-0000-00009D030000}"/>
    <cellStyle name="40% - Accent3 6 1" xfId="927" xr:uid="{00000000-0005-0000-0000-00009E030000}"/>
    <cellStyle name="40% - Accent3 7" xfId="928" xr:uid="{00000000-0005-0000-0000-00009F030000}"/>
    <cellStyle name="40% - Accent4 1" xfId="929" xr:uid="{00000000-0005-0000-0000-0000A0030000}"/>
    <cellStyle name="40% - Accent4 2" xfId="930" xr:uid="{00000000-0005-0000-0000-0000A1030000}"/>
    <cellStyle name="40% - Accent4 2 1" xfId="931" xr:uid="{00000000-0005-0000-0000-0000A2030000}"/>
    <cellStyle name="40% - Accent4 2 2" xfId="932" xr:uid="{00000000-0005-0000-0000-0000A3030000}"/>
    <cellStyle name="40% - Accent4 2 3" xfId="933" xr:uid="{00000000-0005-0000-0000-0000A4030000}"/>
    <cellStyle name="40% - Accent4 2 4" xfId="934" xr:uid="{00000000-0005-0000-0000-0000A5030000}"/>
    <cellStyle name="40% - Accent4 2 5" xfId="935" xr:uid="{00000000-0005-0000-0000-0000A6030000}"/>
    <cellStyle name="40% - Accent4 2_1" xfId="936" xr:uid="{00000000-0005-0000-0000-0000A7030000}"/>
    <cellStyle name="40% - Accent4 3" xfId="937" xr:uid="{00000000-0005-0000-0000-0000A8030000}"/>
    <cellStyle name="40% - Accent4 3 1" xfId="938" xr:uid="{00000000-0005-0000-0000-0000A9030000}"/>
    <cellStyle name="40% - Accent4 3 2" xfId="939" xr:uid="{00000000-0005-0000-0000-0000AA030000}"/>
    <cellStyle name="40% - Accent4 3_1" xfId="940" xr:uid="{00000000-0005-0000-0000-0000AB030000}"/>
    <cellStyle name="40% - Accent4 4" xfId="941" xr:uid="{00000000-0005-0000-0000-0000AC030000}"/>
    <cellStyle name="40% - Accent4 4 1" xfId="942" xr:uid="{00000000-0005-0000-0000-0000AD030000}"/>
    <cellStyle name="40% - Accent4 4 2" xfId="943" xr:uid="{00000000-0005-0000-0000-0000AE030000}"/>
    <cellStyle name="40% - Accent4 4_1" xfId="944" xr:uid="{00000000-0005-0000-0000-0000AF030000}"/>
    <cellStyle name="40% - Accent4 5" xfId="945" xr:uid="{00000000-0005-0000-0000-0000B0030000}"/>
    <cellStyle name="40% - Accent4 5 1" xfId="946" xr:uid="{00000000-0005-0000-0000-0000B1030000}"/>
    <cellStyle name="40% - Accent4 5_1" xfId="947" xr:uid="{00000000-0005-0000-0000-0000B2030000}"/>
    <cellStyle name="40% - Accent4 6" xfId="948" xr:uid="{00000000-0005-0000-0000-0000B3030000}"/>
    <cellStyle name="40% - Accent4 6 1" xfId="949" xr:uid="{00000000-0005-0000-0000-0000B4030000}"/>
    <cellStyle name="40% - Accent4 6_1" xfId="950" xr:uid="{00000000-0005-0000-0000-0000B5030000}"/>
    <cellStyle name="40% - Accent4 7" xfId="951" xr:uid="{00000000-0005-0000-0000-0000B6030000}"/>
    <cellStyle name="40% - Accent5 1" xfId="952" xr:uid="{00000000-0005-0000-0000-0000B7030000}"/>
    <cellStyle name="40% - Accent5 2" xfId="953" xr:uid="{00000000-0005-0000-0000-0000B8030000}"/>
    <cellStyle name="40% - Accent5 2 1" xfId="954" xr:uid="{00000000-0005-0000-0000-0000B9030000}"/>
    <cellStyle name="40% - Accent5 2 2" xfId="955" xr:uid="{00000000-0005-0000-0000-0000BA030000}"/>
    <cellStyle name="40% - Accent5 2 3" xfId="956" xr:uid="{00000000-0005-0000-0000-0000BB030000}"/>
    <cellStyle name="40% - Accent5 2 4" xfId="957" xr:uid="{00000000-0005-0000-0000-0000BC030000}"/>
    <cellStyle name="40% - Accent5 3" xfId="958" xr:uid="{00000000-0005-0000-0000-0000BD030000}"/>
    <cellStyle name="40% - Accent5 3 1" xfId="959" xr:uid="{00000000-0005-0000-0000-0000BE030000}"/>
    <cellStyle name="40% - Accent5 4" xfId="960" xr:uid="{00000000-0005-0000-0000-0000BF030000}"/>
    <cellStyle name="40% - Accent5 4 1" xfId="961" xr:uid="{00000000-0005-0000-0000-0000C0030000}"/>
    <cellStyle name="40% - Accent5 5" xfId="962" xr:uid="{00000000-0005-0000-0000-0000C1030000}"/>
    <cellStyle name="40% - Accent5 5 1" xfId="963" xr:uid="{00000000-0005-0000-0000-0000C2030000}"/>
    <cellStyle name="40% - Accent5 6" xfId="964" xr:uid="{00000000-0005-0000-0000-0000C3030000}"/>
    <cellStyle name="40% - Accent5 6 1" xfId="965" xr:uid="{00000000-0005-0000-0000-0000C4030000}"/>
    <cellStyle name="40% - Accent5 7" xfId="966" xr:uid="{00000000-0005-0000-0000-0000C5030000}"/>
    <cellStyle name="40% - Accent6 1" xfId="967" xr:uid="{00000000-0005-0000-0000-0000C6030000}"/>
    <cellStyle name="40% - Accent6 2" xfId="968" xr:uid="{00000000-0005-0000-0000-0000C7030000}"/>
    <cellStyle name="40% - Accent6 2 1" xfId="969" xr:uid="{00000000-0005-0000-0000-0000C8030000}"/>
    <cellStyle name="40% - Accent6 2 2" xfId="970" xr:uid="{00000000-0005-0000-0000-0000C9030000}"/>
    <cellStyle name="40% - Accent6 2 3" xfId="971" xr:uid="{00000000-0005-0000-0000-0000CA030000}"/>
    <cellStyle name="40% - Accent6 2 4" xfId="972" xr:uid="{00000000-0005-0000-0000-0000CB030000}"/>
    <cellStyle name="40% - Accent6 2_1" xfId="973" xr:uid="{00000000-0005-0000-0000-0000CC030000}"/>
    <cellStyle name="40% - Accent6 3" xfId="974" xr:uid="{00000000-0005-0000-0000-0000CD030000}"/>
    <cellStyle name="40% - Accent6 3 1" xfId="975" xr:uid="{00000000-0005-0000-0000-0000CE030000}"/>
    <cellStyle name="40% - Accent6 3 2" xfId="976" xr:uid="{00000000-0005-0000-0000-0000CF030000}"/>
    <cellStyle name="40% - Accent6 3_1_2" xfId="977" xr:uid="{00000000-0005-0000-0000-0000D0030000}"/>
    <cellStyle name="40% - Accent6 4" xfId="978" xr:uid="{00000000-0005-0000-0000-0000D1030000}"/>
    <cellStyle name="40% - Accent6 4 1" xfId="979" xr:uid="{00000000-0005-0000-0000-0000D2030000}"/>
    <cellStyle name="40% - Accent6 4 2" xfId="980" xr:uid="{00000000-0005-0000-0000-0000D3030000}"/>
    <cellStyle name="40% - Accent6 4_1_2" xfId="981" xr:uid="{00000000-0005-0000-0000-0000D4030000}"/>
    <cellStyle name="40% - Accent6 5" xfId="982" xr:uid="{00000000-0005-0000-0000-0000D5030000}"/>
    <cellStyle name="40% - Accent6 5 1" xfId="983" xr:uid="{00000000-0005-0000-0000-0000D6030000}"/>
    <cellStyle name="40% - Accent6 6" xfId="984" xr:uid="{00000000-0005-0000-0000-0000D7030000}"/>
    <cellStyle name="40% - Accent6 6 1" xfId="985" xr:uid="{00000000-0005-0000-0000-0000D8030000}"/>
    <cellStyle name="40% - Accent6 7" xfId="986" xr:uid="{00000000-0005-0000-0000-0000D9030000}"/>
    <cellStyle name="40% - Izcēlums1" xfId="987" xr:uid="{00000000-0005-0000-0000-0000DA030000}"/>
    <cellStyle name="40% - Izcēlums1 1" xfId="988" xr:uid="{00000000-0005-0000-0000-0000DB030000}"/>
    <cellStyle name="40% - Izcēlums2" xfId="989" xr:uid="{00000000-0005-0000-0000-0000DC030000}"/>
    <cellStyle name="40% - Izcēlums2 1" xfId="990" xr:uid="{00000000-0005-0000-0000-0000DD030000}"/>
    <cellStyle name="40% - Izcēlums3" xfId="991" xr:uid="{00000000-0005-0000-0000-0000DE030000}"/>
    <cellStyle name="40% - Izcēlums3 1" xfId="992" xr:uid="{00000000-0005-0000-0000-0000DF030000}"/>
    <cellStyle name="40% - Izcēlums4" xfId="993" xr:uid="{00000000-0005-0000-0000-0000E0030000}"/>
    <cellStyle name="40% - Izcēlums4 1" xfId="994" xr:uid="{00000000-0005-0000-0000-0000E1030000}"/>
    <cellStyle name="40% - Izcēlums4_1" xfId="995" xr:uid="{00000000-0005-0000-0000-0000E2030000}"/>
    <cellStyle name="40% - Izcēlums5" xfId="996" xr:uid="{00000000-0005-0000-0000-0000E3030000}"/>
    <cellStyle name="40% - Izcēlums5 1" xfId="997" xr:uid="{00000000-0005-0000-0000-0000E4030000}"/>
    <cellStyle name="40% - Izcēlums6" xfId="998" xr:uid="{00000000-0005-0000-0000-0000E5030000}"/>
    <cellStyle name="40% - Izcēlums6 1" xfId="999" xr:uid="{00000000-0005-0000-0000-0000E6030000}"/>
    <cellStyle name="40% – rõhk1" xfId="1000" xr:uid="{00000000-0005-0000-0000-0000E7030000}"/>
    <cellStyle name="40% – rõhk1 1" xfId="1001" xr:uid="{00000000-0005-0000-0000-0000E8030000}"/>
    <cellStyle name="40% – rõhk1 2" xfId="1002" xr:uid="{00000000-0005-0000-0000-0000E9030000}"/>
    <cellStyle name="40% – rõhk2" xfId="1003" xr:uid="{00000000-0005-0000-0000-0000EA030000}"/>
    <cellStyle name="40% – rõhk2 1" xfId="1004" xr:uid="{00000000-0005-0000-0000-0000EB030000}"/>
    <cellStyle name="40% – rõhk2 2" xfId="1005" xr:uid="{00000000-0005-0000-0000-0000EC030000}"/>
    <cellStyle name="40% – rõhk3" xfId="1006" xr:uid="{00000000-0005-0000-0000-0000ED030000}"/>
    <cellStyle name="40% – rõhk3 1" xfId="1007" xr:uid="{00000000-0005-0000-0000-0000EE030000}"/>
    <cellStyle name="40% – rõhk3 2" xfId="1008" xr:uid="{00000000-0005-0000-0000-0000EF030000}"/>
    <cellStyle name="40% – rõhk4" xfId="1009" xr:uid="{00000000-0005-0000-0000-0000F0030000}"/>
    <cellStyle name="40% – rõhk4 1" xfId="1010" xr:uid="{00000000-0005-0000-0000-0000F1030000}"/>
    <cellStyle name="40% – rõhk4 2" xfId="1011" xr:uid="{00000000-0005-0000-0000-0000F2030000}"/>
    <cellStyle name="40% – rõhk4_1" xfId="1012" xr:uid="{00000000-0005-0000-0000-0000F3030000}"/>
    <cellStyle name="40% – rõhk5" xfId="1013" xr:uid="{00000000-0005-0000-0000-0000F4030000}"/>
    <cellStyle name="40% – rõhk5 1" xfId="1014" xr:uid="{00000000-0005-0000-0000-0000F5030000}"/>
    <cellStyle name="40% – rõhk5 2" xfId="1015" xr:uid="{00000000-0005-0000-0000-0000F6030000}"/>
    <cellStyle name="40% – rõhk6" xfId="1016" xr:uid="{00000000-0005-0000-0000-0000F7030000}"/>
    <cellStyle name="40% – rõhk6 1" xfId="1017" xr:uid="{00000000-0005-0000-0000-0000F8030000}"/>
    <cellStyle name="40% – rõhk6 2" xfId="1018" xr:uid="{00000000-0005-0000-0000-0000F9030000}"/>
    <cellStyle name="40% no 1. izcēluma" xfId="1019" xr:uid="{00000000-0005-0000-0000-0000FA030000}"/>
    <cellStyle name="40% no 1. izcēluma 1" xfId="1020" xr:uid="{00000000-0005-0000-0000-0000FB030000}"/>
    <cellStyle name="40% no 1. izcēluma 2" xfId="1021" xr:uid="{00000000-0005-0000-0000-0000FC030000}"/>
    <cellStyle name="40% no 1. izcēluma 3" xfId="1022" xr:uid="{00000000-0005-0000-0000-0000FD030000}"/>
    <cellStyle name="40% no 1. izcēluma_1" xfId="1023" xr:uid="{00000000-0005-0000-0000-0000FE030000}"/>
    <cellStyle name="40% no 2. izcēluma" xfId="1024" xr:uid="{00000000-0005-0000-0000-0000FF030000}"/>
    <cellStyle name="40% no 2. izcēluma 1" xfId="1025" xr:uid="{00000000-0005-0000-0000-000000040000}"/>
    <cellStyle name="40% no 2. izcēluma 2" xfId="1026" xr:uid="{00000000-0005-0000-0000-000001040000}"/>
    <cellStyle name="40% no 2. izcēluma 3" xfId="1027" xr:uid="{00000000-0005-0000-0000-000002040000}"/>
    <cellStyle name="40% no 2. izcēluma_1" xfId="1028" xr:uid="{00000000-0005-0000-0000-000003040000}"/>
    <cellStyle name="40% no 3. izcēluma" xfId="1029" xr:uid="{00000000-0005-0000-0000-000004040000}"/>
    <cellStyle name="40% no 3. izcēluma 1" xfId="1030" xr:uid="{00000000-0005-0000-0000-000005040000}"/>
    <cellStyle name="40% no 3. izcēluma 2" xfId="1031" xr:uid="{00000000-0005-0000-0000-000006040000}"/>
    <cellStyle name="40% no 3. izcēluma 3" xfId="1032" xr:uid="{00000000-0005-0000-0000-000007040000}"/>
    <cellStyle name="40% no 3. izcēluma_1" xfId="1033" xr:uid="{00000000-0005-0000-0000-000008040000}"/>
    <cellStyle name="40% no 4. izcēluma" xfId="1034" xr:uid="{00000000-0005-0000-0000-000009040000}"/>
    <cellStyle name="40% no 4. izcēluma 1" xfId="1035" xr:uid="{00000000-0005-0000-0000-00000A040000}"/>
    <cellStyle name="40% no 4. izcēluma 2" xfId="1036" xr:uid="{00000000-0005-0000-0000-00000B040000}"/>
    <cellStyle name="40% no 4. izcēluma 3" xfId="1037" xr:uid="{00000000-0005-0000-0000-00000C040000}"/>
    <cellStyle name="40% no 4. izcēluma_1" xfId="1038" xr:uid="{00000000-0005-0000-0000-00000D040000}"/>
    <cellStyle name="40% no 5. izcēluma" xfId="1039" xr:uid="{00000000-0005-0000-0000-00000E040000}"/>
    <cellStyle name="40% no 5. izcēluma 1" xfId="1040" xr:uid="{00000000-0005-0000-0000-00000F040000}"/>
    <cellStyle name="40% no 5. izcēluma 2" xfId="1041" xr:uid="{00000000-0005-0000-0000-000010040000}"/>
    <cellStyle name="40% no 5. izcēluma 3" xfId="1042" xr:uid="{00000000-0005-0000-0000-000011040000}"/>
    <cellStyle name="40% no 5. izcēluma_1" xfId="1043" xr:uid="{00000000-0005-0000-0000-000012040000}"/>
    <cellStyle name="40% no 6. izcēluma" xfId="1044" xr:uid="{00000000-0005-0000-0000-000013040000}"/>
    <cellStyle name="40% no 6. izcēluma 1" xfId="1045" xr:uid="{00000000-0005-0000-0000-000014040000}"/>
    <cellStyle name="40% no 6. izcēluma 2" xfId="1046" xr:uid="{00000000-0005-0000-0000-000015040000}"/>
    <cellStyle name="40% no 6. izcēluma 3" xfId="1047" xr:uid="{00000000-0005-0000-0000-000016040000}"/>
    <cellStyle name="40% no 6. izcēluma_1" xfId="1048" xr:uid="{00000000-0005-0000-0000-000017040000}"/>
    <cellStyle name="5. izcēlums" xfId="1049" xr:uid="{00000000-0005-0000-0000-000018040000}"/>
    <cellStyle name="5. izcēlums 1" xfId="1050" xr:uid="{00000000-0005-0000-0000-000019040000}"/>
    <cellStyle name="5. izcēlums 2" xfId="1051" xr:uid="{00000000-0005-0000-0000-00001A040000}"/>
    <cellStyle name="5. izcēlums 3" xfId="1052" xr:uid="{00000000-0005-0000-0000-00001B040000}"/>
    <cellStyle name="5. izcēlums_1" xfId="1053" xr:uid="{00000000-0005-0000-0000-00001C040000}"/>
    <cellStyle name="6. izcēlums" xfId="1054" xr:uid="{00000000-0005-0000-0000-00001D040000}"/>
    <cellStyle name="6. izcēlums 1" xfId="1055" xr:uid="{00000000-0005-0000-0000-00001E040000}"/>
    <cellStyle name="6. izcēlums 2" xfId="1056" xr:uid="{00000000-0005-0000-0000-00001F040000}"/>
    <cellStyle name="6. izcēlums 3" xfId="1057" xr:uid="{00000000-0005-0000-0000-000020040000}"/>
    <cellStyle name="6. izcēlums_1" xfId="1058" xr:uid="{00000000-0005-0000-0000-000021040000}"/>
    <cellStyle name="60% - Accent1 1" xfId="1059" xr:uid="{00000000-0005-0000-0000-000022040000}"/>
    <cellStyle name="60% - Accent1 2" xfId="1060" xr:uid="{00000000-0005-0000-0000-000023040000}"/>
    <cellStyle name="60% - Accent1 2 1" xfId="1061" xr:uid="{00000000-0005-0000-0000-000024040000}"/>
    <cellStyle name="60% - Accent1 2 2" xfId="1062" xr:uid="{00000000-0005-0000-0000-000025040000}"/>
    <cellStyle name="60% - Accent1 2 3" xfId="1063" xr:uid="{00000000-0005-0000-0000-000026040000}"/>
    <cellStyle name="60% - Accent1 2 4" xfId="1064" xr:uid="{00000000-0005-0000-0000-000027040000}"/>
    <cellStyle name="60% - Accent1 2_1" xfId="1065" xr:uid="{00000000-0005-0000-0000-000028040000}"/>
    <cellStyle name="60% - Accent1 3" xfId="1066" xr:uid="{00000000-0005-0000-0000-000029040000}"/>
    <cellStyle name="60% - Accent1 3 1" xfId="1067" xr:uid="{00000000-0005-0000-0000-00002A040000}"/>
    <cellStyle name="60% - Accent1 3 2" xfId="1068" xr:uid="{00000000-0005-0000-0000-00002B040000}"/>
    <cellStyle name="60% - Accent1 3_1_2" xfId="1069" xr:uid="{00000000-0005-0000-0000-00002C040000}"/>
    <cellStyle name="60% - Accent1 4" xfId="1070" xr:uid="{00000000-0005-0000-0000-00002D040000}"/>
    <cellStyle name="60% - Accent1 4 1" xfId="1071" xr:uid="{00000000-0005-0000-0000-00002E040000}"/>
    <cellStyle name="60% - Accent1 4 2" xfId="1072" xr:uid="{00000000-0005-0000-0000-00002F040000}"/>
    <cellStyle name="60% - Accent1 4_1_2" xfId="1073" xr:uid="{00000000-0005-0000-0000-000030040000}"/>
    <cellStyle name="60% - Accent1 5" xfId="1074" xr:uid="{00000000-0005-0000-0000-000031040000}"/>
    <cellStyle name="60% - Accent1 5 1" xfId="1075" xr:uid="{00000000-0005-0000-0000-000032040000}"/>
    <cellStyle name="60% - Accent1 6" xfId="1076" xr:uid="{00000000-0005-0000-0000-000033040000}"/>
    <cellStyle name="60% - Accent1 6 1" xfId="1077" xr:uid="{00000000-0005-0000-0000-000034040000}"/>
    <cellStyle name="60% - Accent1 7" xfId="1078" xr:uid="{00000000-0005-0000-0000-000035040000}"/>
    <cellStyle name="60% - Accent2 1" xfId="1079" xr:uid="{00000000-0005-0000-0000-000036040000}"/>
    <cellStyle name="60% - Accent2 2" xfId="1080" xr:uid="{00000000-0005-0000-0000-000037040000}"/>
    <cellStyle name="60% - Accent2 2 1" xfId="1081" xr:uid="{00000000-0005-0000-0000-000038040000}"/>
    <cellStyle name="60% - Accent2 2 2" xfId="1082" xr:uid="{00000000-0005-0000-0000-000039040000}"/>
    <cellStyle name="60% - Accent2 2 3" xfId="1083" xr:uid="{00000000-0005-0000-0000-00003A040000}"/>
    <cellStyle name="60% - Accent2 2 4" xfId="1084" xr:uid="{00000000-0005-0000-0000-00003B040000}"/>
    <cellStyle name="60% - Accent2 3" xfId="1085" xr:uid="{00000000-0005-0000-0000-00003C040000}"/>
    <cellStyle name="60% - Accent2 3 1" xfId="1086" xr:uid="{00000000-0005-0000-0000-00003D040000}"/>
    <cellStyle name="60% - Accent2 4" xfId="1087" xr:uid="{00000000-0005-0000-0000-00003E040000}"/>
    <cellStyle name="60% - Accent2 4 1" xfId="1088" xr:uid="{00000000-0005-0000-0000-00003F040000}"/>
    <cellStyle name="60% - Accent2 5" xfId="1089" xr:uid="{00000000-0005-0000-0000-000040040000}"/>
    <cellStyle name="60% - Accent2 5 1" xfId="1090" xr:uid="{00000000-0005-0000-0000-000041040000}"/>
    <cellStyle name="60% - Accent2 6" xfId="1091" xr:uid="{00000000-0005-0000-0000-000042040000}"/>
    <cellStyle name="60% - Accent2 6 1" xfId="1092" xr:uid="{00000000-0005-0000-0000-000043040000}"/>
    <cellStyle name="60% - Accent2 7" xfId="1093" xr:uid="{00000000-0005-0000-0000-000044040000}"/>
    <cellStyle name="60% - Accent3 1" xfId="1094" xr:uid="{00000000-0005-0000-0000-000045040000}"/>
    <cellStyle name="60% - Accent3 2" xfId="1095" xr:uid="{00000000-0005-0000-0000-000046040000}"/>
    <cellStyle name="60% - Accent3 2 1" xfId="1096" xr:uid="{00000000-0005-0000-0000-000047040000}"/>
    <cellStyle name="60% - Accent3 2 2" xfId="1097" xr:uid="{00000000-0005-0000-0000-000048040000}"/>
    <cellStyle name="60% - Accent3 2 3" xfId="1098" xr:uid="{00000000-0005-0000-0000-000049040000}"/>
    <cellStyle name="60% - Accent3 2 4" xfId="1099" xr:uid="{00000000-0005-0000-0000-00004A040000}"/>
    <cellStyle name="60% - Accent3 2_1" xfId="1100" xr:uid="{00000000-0005-0000-0000-00004B040000}"/>
    <cellStyle name="60% - Accent3 3" xfId="1101" xr:uid="{00000000-0005-0000-0000-00004C040000}"/>
    <cellStyle name="60% - Accent3 3 1" xfId="1102" xr:uid="{00000000-0005-0000-0000-00004D040000}"/>
    <cellStyle name="60% - Accent3 3 2" xfId="1103" xr:uid="{00000000-0005-0000-0000-00004E040000}"/>
    <cellStyle name="60% - Accent3 3_1_2" xfId="1104" xr:uid="{00000000-0005-0000-0000-00004F040000}"/>
    <cellStyle name="60% - Accent3 4" xfId="1105" xr:uid="{00000000-0005-0000-0000-000050040000}"/>
    <cellStyle name="60% - Accent3 4 1" xfId="1106" xr:uid="{00000000-0005-0000-0000-000051040000}"/>
    <cellStyle name="60% - Accent3 4 2" xfId="1107" xr:uid="{00000000-0005-0000-0000-000052040000}"/>
    <cellStyle name="60% - Accent3 4_1_2" xfId="1108" xr:uid="{00000000-0005-0000-0000-000053040000}"/>
    <cellStyle name="60% - Accent3 5" xfId="1109" xr:uid="{00000000-0005-0000-0000-000054040000}"/>
    <cellStyle name="60% - Accent3 5 1" xfId="1110" xr:uid="{00000000-0005-0000-0000-000055040000}"/>
    <cellStyle name="60% - Accent3 6" xfId="1111" xr:uid="{00000000-0005-0000-0000-000056040000}"/>
    <cellStyle name="60% - Accent3 6 1" xfId="1112" xr:uid="{00000000-0005-0000-0000-000057040000}"/>
    <cellStyle name="60% - Accent3 7" xfId="1113" xr:uid="{00000000-0005-0000-0000-000058040000}"/>
    <cellStyle name="60% - Accent4 1" xfId="1114" xr:uid="{00000000-0005-0000-0000-000059040000}"/>
    <cellStyle name="60% - Accent4 2" xfId="1115" xr:uid="{00000000-0005-0000-0000-00005A040000}"/>
    <cellStyle name="60% - Accent4 2 1" xfId="1116" xr:uid="{00000000-0005-0000-0000-00005B040000}"/>
    <cellStyle name="60% - Accent4 2 2" xfId="1117" xr:uid="{00000000-0005-0000-0000-00005C040000}"/>
    <cellStyle name="60% - Accent4 2 3" xfId="1118" xr:uid="{00000000-0005-0000-0000-00005D040000}"/>
    <cellStyle name="60% - Accent4 2 4" xfId="1119" xr:uid="{00000000-0005-0000-0000-00005E040000}"/>
    <cellStyle name="60% - Accent4 2_1" xfId="1120" xr:uid="{00000000-0005-0000-0000-00005F040000}"/>
    <cellStyle name="60% - Accent4 3" xfId="1121" xr:uid="{00000000-0005-0000-0000-000060040000}"/>
    <cellStyle name="60% - Accent4 3 1" xfId="1122" xr:uid="{00000000-0005-0000-0000-000061040000}"/>
    <cellStyle name="60% - Accent4 3 2" xfId="1123" xr:uid="{00000000-0005-0000-0000-000062040000}"/>
    <cellStyle name="60% - Accent4 3_1" xfId="1124" xr:uid="{00000000-0005-0000-0000-000063040000}"/>
    <cellStyle name="60% - Accent4 4" xfId="1125" xr:uid="{00000000-0005-0000-0000-000064040000}"/>
    <cellStyle name="60% - Accent4 4 1" xfId="1126" xr:uid="{00000000-0005-0000-0000-000065040000}"/>
    <cellStyle name="60% - Accent4 4 2" xfId="1127" xr:uid="{00000000-0005-0000-0000-000066040000}"/>
    <cellStyle name="60% - Accent4 4_1" xfId="1128" xr:uid="{00000000-0005-0000-0000-000067040000}"/>
    <cellStyle name="60% - Accent4 5" xfId="1129" xr:uid="{00000000-0005-0000-0000-000068040000}"/>
    <cellStyle name="60% - Accent4 5 1" xfId="1130" xr:uid="{00000000-0005-0000-0000-000069040000}"/>
    <cellStyle name="60% - Accent4 5_1" xfId="1131" xr:uid="{00000000-0005-0000-0000-00006A040000}"/>
    <cellStyle name="60% - Accent4 6" xfId="1132" xr:uid="{00000000-0005-0000-0000-00006B040000}"/>
    <cellStyle name="60% - Accent4 6 1" xfId="1133" xr:uid="{00000000-0005-0000-0000-00006C040000}"/>
    <cellStyle name="60% - Accent4 6_1" xfId="1134" xr:uid="{00000000-0005-0000-0000-00006D040000}"/>
    <cellStyle name="60% - Accent4 7" xfId="1135" xr:uid="{00000000-0005-0000-0000-00006E040000}"/>
    <cellStyle name="60% - Accent5 1" xfId="1136" xr:uid="{00000000-0005-0000-0000-00006F040000}"/>
    <cellStyle name="60% - Accent5 2" xfId="1137" xr:uid="{00000000-0005-0000-0000-000070040000}"/>
    <cellStyle name="60% - Accent5 2 1" xfId="1138" xr:uid="{00000000-0005-0000-0000-000071040000}"/>
    <cellStyle name="60% - Accent5 2 2" xfId="1139" xr:uid="{00000000-0005-0000-0000-000072040000}"/>
    <cellStyle name="60% - Accent5 2 3" xfId="1140" xr:uid="{00000000-0005-0000-0000-000073040000}"/>
    <cellStyle name="60% - Accent5 2 4" xfId="1141" xr:uid="{00000000-0005-0000-0000-000074040000}"/>
    <cellStyle name="60% - Accent5 3" xfId="1142" xr:uid="{00000000-0005-0000-0000-000075040000}"/>
    <cellStyle name="60% - Accent5 3 1" xfId="1143" xr:uid="{00000000-0005-0000-0000-000076040000}"/>
    <cellStyle name="60% - Accent5 4" xfId="1144" xr:uid="{00000000-0005-0000-0000-000077040000}"/>
    <cellStyle name="60% - Accent5 4 1" xfId="1145" xr:uid="{00000000-0005-0000-0000-000078040000}"/>
    <cellStyle name="60% - Accent5 5" xfId="1146" xr:uid="{00000000-0005-0000-0000-000079040000}"/>
    <cellStyle name="60% - Accent5 5 1" xfId="1147" xr:uid="{00000000-0005-0000-0000-00007A040000}"/>
    <cellStyle name="60% - Accent5 6" xfId="1148" xr:uid="{00000000-0005-0000-0000-00007B040000}"/>
    <cellStyle name="60% - Accent5 6 1" xfId="1149" xr:uid="{00000000-0005-0000-0000-00007C040000}"/>
    <cellStyle name="60% - Accent5 7" xfId="1150" xr:uid="{00000000-0005-0000-0000-00007D040000}"/>
    <cellStyle name="60% - Accent6 1" xfId="1151" xr:uid="{00000000-0005-0000-0000-00007E040000}"/>
    <cellStyle name="60% - Accent6 2" xfId="1152" xr:uid="{00000000-0005-0000-0000-00007F040000}"/>
    <cellStyle name="60% - Accent6 2 1" xfId="1153" xr:uid="{00000000-0005-0000-0000-000080040000}"/>
    <cellStyle name="60% - Accent6 2 2" xfId="1154" xr:uid="{00000000-0005-0000-0000-000081040000}"/>
    <cellStyle name="60% - Accent6 2 3" xfId="1155" xr:uid="{00000000-0005-0000-0000-000082040000}"/>
    <cellStyle name="60% - Accent6 2 4" xfId="1156" xr:uid="{00000000-0005-0000-0000-000083040000}"/>
    <cellStyle name="60% - Accent6 2_1" xfId="1157" xr:uid="{00000000-0005-0000-0000-000084040000}"/>
    <cellStyle name="60% - Accent6 3" xfId="1158" xr:uid="{00000000-0005-0000-0000-000085040000}"/>
    <cellStyle name="60% - Accent6 3 1" xfId="1159" xr:uid="{00000000-0005-0000-0000-000086040000}"/>
    <cellStyle name="60% - Accent6 3 2" xfId="1160" xr:uid="{00000000-0005-0000-0000-000087040000}"/>
    <cellStyle name="60% - Accent6 3_1_2" xfId="1161" xr:uid="{00000000-0005-0000-0000-000088040000}"/>
    <cellStyle name="60% - Accent6 4" xfId="1162" xr:uid="{00000000-0005-0000-0000-000089040000}"/>
    <cellStyle name="60% - Accent6 4 1" xfId="1163" xr:uid="{00000000-0005-0000-0000-00008A040000}"/>
    <cellStyle name="60% - Accent6 4 2" xfId="1164" xr:uid="{00000000-0005-0000-0000-00008B040000}"/>
    <cellStyle name="60% - Accent6 4_1_2" xfId="1165" xr:uid="{00000000-0005-0000-0000-00008C040000}"/>
    <cellStyle name="60% - Accent6 5" xfId="1166" xr:uid="{00000000-0005-0000-0000-00008D040000}"/>
    <cellStyle name="60% - Accent6 5 1" xfId="1167" xr:uid="{00000000-0005-0000-0000-00008E040000}"/>
    <cellStyle name="60% - Accent6 6" xfId="1168" xr:uid="{00000000-0005-0000-0000-00008F040000}"/>
    <cellStyle name="60% - Accent6 6 1" xfId="1169" xr:uid="{00000000-0005-0000-0000-000090040000}"/>
    <cellStyle name="60% - Accent6 7" xfId="1170" xr:uid="{00000000-0005-0000-0000-000091040000}"/>
    <cellStyle name="60% - Izcēlums1" xfId="1171" xr:uid="{00000000-0005-0000-0000-000092040000}"/>
    <cellStyle name="60% - Izcēlums1 1" xfId="1172" xr:uid="{00000000-0005-0000-0000-000093040000}"/>
    <cellStyle name="60% - Izcēlums2" xfId="1173" xr:uid="{00000000-0005-0000-0000-000094040000}"/>
    <cellStyle name="60% - Izcēlums2 1" xfId="1174" xr:uid="{00000000-0005-0000-0000-000095040000}"/>
    <cellStyle name="60% - Izcēlums3" xfId="1175" xr:uid="{00000000-0005-0000-0000-000096040000}"/>
    <cellStyle name="60% - Izcēlums3 1" xfId="1176" xr:uid="{00000000-0005-0000-0000-000097040000}"/>
    <cellStyle name="60% - Izcēlums4" xfId="1177" xr:uid="{00000000-0005-0000-0000-000098040000}"/>
    <cellStyle name="60% - Izcēlums4 1" xfId="1178" xr:uid="{00000000-0005-0000-0000-000099040000}"/>
    <cellStyle name="60% - Izcēlums5" xfId="1179" xr:uid="{00000000-0005-0000-0000-00009A040000}"/>
    <cellStyle name="60% - Izcēlums5 1" xfId="1180" xr:uid="{00000000-0005-0000-0000-00009B040000}"/>
    <cellStyle name="60% - Izcēlums6" xfId="1181" xr:uid="{00000000-0005-0000-0000-00009C040000}"/>
    <cellStyle name="60% - Izcēlums6 1" xfId="1182" xr:uid="{00000000-0005-0000-0000-00009D040000}"/>
    <cellStyle name="60% – rõhk1" xfId="1183" xr:uid="{00000000-0005-0000-0000-00009E040000}"/>
    <cellStyle name="60% – rõhk1 1" xfId="1184" xr:uid="{00000000-0005-0000-0000-00009F040000}"/>
    <cellStyle name="60% – rõhk1 2" xfId="1185" xr:uid="{00000000-0005-0000-0000-0000A0040000}"/>
    <cellStyle name="60% – rõhk2" xfId="1186" xr:uid="{00000000-0005-0000-0000-0000A1040000}"/>
    <cellStyle name="60% – rõhk2 1" xfId="1187" xr:uid="{00000000-0005-0000-0000-0000A2040000}"/>
    <cellStyle name="60% – rõhk2 2" xfId="1188" xr:uid="{00000000-0005-0000-0000-0000A3040000}"/>
    <cellStyle name="60% – rõhk3" xfId="1189" xr:uid="{00000000-0005-0000-0000-0000A4040000}"/>
    <cellStyle name="60% – rõhk3 1" xfId="1190" xr:uid="{00000000-0005-0000-0000-0000A5040000}"/>
    <cellStyle name="60% – rõhk3 2" xfId="1191" xr:uid="{00000000-0005-0000-0000-0000A6040000}"/>
    <cellStyle name="60% – rõhk4" xfId="1192" xr:uid="{00000000-0005-0000-0000-0000A7040000}"/>
    <cellStyle name="60% – rõhk4 1" xfId="1193" xr:uid="{00000000-0005-0000-0000-0000A8040000}"/>
    <cellStyle name="60% – rõhk4 2" xfId="1194" xr:uid="{00000000-0005-0000-0000-0000A9040000}"/>
    <cellStyle name="60% – rõhk5" xfId="1195" xr:uid="{00000000-0005-0000-0000-0000AA040000}"/>
    <cellStyle name="60% – rõhk5 1" xfId="1196" xr:uid="{00000000-0005-0000-0000-0000AB040000}"/>
    <cellStyle name="60% – rõhk5 2" xfId="1197" xr:uid="{00000000-0005-0000-0000-0000AC040000}"/>
    <cellStyle name="60% – rõhk6" xfId="1198" xr:uid="{00000000-0005-0000-0000-0000AD040000}"/>
    <cellStyle name="60% – rõhk6 1" xfId="1199" xr:uid="{00000000-0005-0000-0000-0000AE040000}"/>
    <cellStyle name="60% – rõhk6 2" xfId="1200" xr:uid="{00000000-0005-0000-0000-0000AF040000}"/>
    <cellStyle name="60% no 1. izcēluma" xfId="1201" xr:uid="{00000000-0005-0000-0000-0000B0040000}"/>
    <cellStyle name="60% no 1. izcēluma 1" xfId="1202" xr:uid="{00000000-0005-0000-0000-0000B1040000}"/>
    <cellStyle name="60% no 1. izcēluma 2" xfId="1203" xr:uid="{00000000-0005-0000-0000-0000B2040000}"/>
    <cellStyle name="60% no 1. izcēluma 3" xfId="1204" xr:uid="{00000000-0005-0000-0000-0000B3040000}"/>
    <cellStyle name="60% no 1. izcēluma_1" xfId="1205" xr:uid="{00000000-0005-0000-0000-0000B4040000}"/>
    <cellStyle name="60% no 2. izcēluma" xfId="1206" xr:uid="{00000000-0005-0000-0000-0000B5040000}"/>
    <cellStyle name="60% no 2. izcēluma 1" xfId="1207" xr:uid="{00000000-0005-0000-0000-0000B6040000}"/>
    <cellStyle name="60% no 2. izcēluma 2" xfId="1208" xr:uid="{00000000-0005-0000-0000-0000B7040000}"/>
    <cellStyle name="60% no 2. izcēluma 3" xfId="1209" xr:uid="{00000000-0005-0000-0000-0000B8040000}"/>
    <cellStyle name="60% no 2. izcēluma_1" xfId="1210" xr:uid="{00000000-0005-0000-0000-0000B9040000}"/>
    <cellStyle name="60% no 3. izcēluma" xfId="1211" xr:uid="{00000000-0005-0000-0000-0000BA040000}"/>
    <cellStyle name="60% no 3. izcēluma 1" xfId="1212" xr:uid="{00000000-0005-0000-0000-0000BB040000}"/>
    <cellStyle name="60% no 3. izcēluma 2" xfId="1213" xr:uid="{00000000-0005-0000-0000-0000BC040000}"/>
    <cellStyle name="60% no 3. izcēluma 3" xfId="1214" xr:uid="{00000000-0005-0000-0000-0000BD040000}"/>
    <cellStyle name="60% no 3. izcēluma_1" xfId="1215" xr:uid="{00000000-0005-0000-0000-0000BE040000}"/>
    <cellStyle name="60% no 4. izcēluma" xfId="1216" xr:uid="{00000000-0005-0000-0000-0000BF040000}"/>
    <cellStyle name="60% no 4. izcēluma 1" xfId="1217" xr:uid="{00000000-0005-0000-0000-0000C0040000}"/>
    <cellStyle name="60% no 4. izcēluma 2" xfId="1218" xr:uid="{00000000-0005-0000-0000-0000C1040000}"/>
    <cellStyle name="60% no 4. izcēluma 3" xfId="1219" xr:uid="{00000000-0005-0000-0000-0000C2040000}"/>
    <cellStyle name="60% no 4. izcēluma_1" xfId="1220" xr:uid="{00000000-0005-0000-0000-0000C3040000}"/>
    <cellStyle name="60% no 5. izcēluma" xfId="1221" xr:uid="{00000000-0005-0000-0000-0000C4040000}"/>
    <cellStyle name="60% no 5. izcēluma 1" xfId="1222" xr:uid="{00000000-0005-0000-0000-0000C5040000}"/>
    <cellStyle name="60% no 5. izcēluma 2" xfId="1223" xr:uid="{00000000-0005-0000-0000-0000C6040000}"/>
    <cellStyle name="60% no 5. izcēluma 3" xfId="1224" xr:uid="{00000000-0005-0000-0000-0000C7040000}"/>
    <cellStyle name="60% no 5. izcēluma_1" xfId="1225" xr:uid="{00000000-0005-0000-0000-0000C8040000}"/>
    <cellStyle name="60% no 6. izcēluma" xfId="1226" xr:uid="{00000000-0005-0000-0000-0000C9040000}"/>
    <cellStyle name="60% no 6. izcēluma 1" xfId="1227" xr:uid="{00000000-0005-0000-0000-0000CA040000}"/>
    <cellStyle name="60% no 6. izcēluma 2" xfId="1228" xr:uid="{00000000-0005-0000-0000-0000CB040000}"/>
    <cellStyle name="60% no 6. izcēluma 3" xfId="1229" xr:uid="{00000000-0005-0000-0000-0000CC040000}"/>
    <cellStyle name="60% no 6. izcēluma_1" xfId="1230" xr:uid="{00000000-0005-0000-0000-0000CD040000}"/>
    <cellStyle name="Accent1 1" xfId="1231" xr:uid="{00000000-0005-0000-0000-0000CE040000}"/>
    <cellStyle name="Accent1 2" xfId="1232" xr:uid="{00000000-0005-0000-0000-0000CF040000}"/>
    <cellStyle name="Accent1 2 1" xfId="1233" xr:uid="{00000000-0005-0000-0000-0000D0040000}"/>
    <cellStyle name="Accent1 2 2" xfId="1234" xr:uid="{00000000-0005-0000-0000-0000D1040000}"/>
    <cellStyle name="Accent1 2 3" xfId="1235" xr:uid="{00000000-0005-0000-0000-0000D2040000}"/>
    <cellStyle name="Accent1 2 4" xfId="1236" xr:uid="{00000000-0005-0000-0000-0000D3040000}"/>
    <cellStyle name="Accent1 3" xfId="1237" xr:uid="{00000000-0005-0000-0000-0000D4040000}"/>
    <cellStyle name="Accent1 3 1" xfId="1238" xr:uid="{00000000-0005-0000-0000-0000D5040000}"/>
    <cellStyle name="Accent1 4" xfId="1239" xr:uid="{00000000-0005-0000-0000-0000D6040000}"/>
    <cellStyle name="Accent1 4 1" xfId="1240" xr:uid="{00000000-0005-0000-0000-0000D7040000}"/>
    <cellStyle name="Accent1 5" xfId="1241" xr:uid="{00000000-0005-0000-0000-0000D8040000}"/>
    <cellStyle name="Accent1 5 1" xfId="1242" xr:uid="{00000000-0005-0000-0000-0000D9040000}"/>
    <cellStyle name="Accent1 6" xfId="1243" xr:uid="{00000000-0005-0000-0000-0000DA040000}"/>
    <cellStyle name="Accent1 6 1" xfId="1244" xr:uid="{00000000-0005-0000-0000-0000DB040000}"/>
    <cellStyle name="Accent1 7" xfId="1245" xr:uid="{00000000-0005-0000-0000-0000DC040000}"/>
    <cellStyle name="Accent2 1" xfId="1246" xr:uid="{00000000-0005-0000-0000-0000DD040000}"/>
    <cellStyle name="Accent2 2" xfId="1247" xr:uid="{00000000-0005-0000-0000-0000DE040000}"/>
    <cellStyle name="Accent2 2 1" xfId="1248" xr:uid="{00000000-0005-0000-0000-0000DF040000}"/>
    <cellStyle name="Accent2 2 2" xfId="1249" xr:uid="{00000000-0005-0000-0000-0000E0040000}"/>
    <cellStyle name="Accent2 2 3" xfId="1250" xr:uid="{00000000-0005-0000-0000-0000E1040000}"/>
    <cellStyle name="Accent2 2 4" xfId="1251" xr:uid="{00000000-0005-0000-0000-0000E2040000}"/>
    <cellStyle name="Accent2 3" xfId="1252" xr:uid="{00000000-0005-0000-0000-0000E3040000}"/>
    <cellStyle name="Accent2 3 1" xfId="1253" xr:uid="{00000000-0005-0000-0000-0000E4040000}"/>
    <cellStyle name="Accent2 4" xfId="1254" xr:uid="{00000000-0005-0000-0000-0000E5040000}"/>
    <cellStyle name="Accent2 4 1" xfId="1255" xr:uid="{00000000-0005-0000-0000-0000E6040000}"/>
    <cellStyle name="Accent2 5" xfId="1256" xr:uid="{00000000-0005-0000-0000-0000E7040000}"/>
    <cellStyle name="Accent2 5 1" xfId="1257" xr:uid="{00000000-0005-0000-0000-0000E8040000}"/>
    <cellStyle name="Accent2 6" xfId="1258" xr:uid="{00000000-0005-0000-0000-0000E9040000}"/>
    <cellStyle name="Accent2 6 1" xfId="1259" xr:uid="{00000000-0005-0000-0000-0000EA040000}"/>
    <cellStyle name="Accent2 7" xfId="1260" xr:uid="{00000000-0005-0000-0000-0000EB040000}"/>
    <cellStyle name="Accent3 1" xfId="1261" xr:uid="{00000000-0005-0000-0000-0000EC040000}"/>
    <cellStyle name="Accent3 2" xfId="1262" xr:uid="{00000000-0005-0000-0000-0000ED040000}"/>
    <cellStyle name="Accent3 2 1" xfId="1263" xr:uid="{00000000-0005-0000-0000-0000EE040000}"/>
    <cellStyle name="Accent3 2 2" xfId="1264" xr:uid="{00000000-0005-0000-0000-0000EF040000}"/>
    <cellStyle name="Accent3 2 3" xfId="1265" xr:uid="{00000000-0005-0000-0000-0000F0040000}"/>
    <cellStyle name="Accent3 2 4" xfId="1266" xr:uid="{00000000-0005-0000-0000-0000F1040000}"/>
    <cellStyle name="Accent3 3" xfId="1267" xr:uid="{00000000-0005-0000-0000-0000F2040000}"/>
    <cellStyle name="Accent3 3 1" xfId="1268" xr:uid="{00000000-0005-0000-0000-0000F3040000}"/>
    <cellStyle name="Accent3 4" xfId="1269" xr:uid="{00000000-0005-0000-0000-0000F4040000}"/>
    <cellStyle name="Accent3 4 1" xfId="1270" xr:uid="{00000000-0005-0000-0000-0000F5040000}"/>
    <cellStyle name="Accent3 5" xfId="1271" xr:uid="{00000000-0005-0000-0000-0000F6040000}"/>
    <cellStyle name="Accent3 5 1" xfId="1272" xr:uid="{00000000-0005-0000-0000-0000F7040000}"/>
    <cellStyle name="Accent3 6" xfId="1273" xr:uid="{00000000-0005-0000-0000-0000F8040000}"/>
    <cellStyle name="Accent3 6 1" xfId="1274" xr:uid="{00000000-0005-0000-0000-0000F9040000}"/>
    <cellStyle name="Accent3 7" xfId="1275" xr:uid="{00000000-0005-0000-0000-0000FA040000}"/>
    <cellStyle name="Accent4 1" xfId="1276" xr:uid="{00000000-0005-0000-0000-0000FB040000}"/>
    <cellStyle name="Accent4 2" xfId="1277" xr:uid="{00000000-0005-0000-0000-0000FC040000}"/>
    <cellStyle name="Accent4 2 1" xfId="1278" xr:uid="{00000000-0005-0000-0000-0000FD040000}"/>
    <cellStyle name="Accent4 2 2" xfId="1279" xr:uid="{00000000-0005-0000-0000-0000FE040000}"/>
    <cellStyle name="Accent4 2 3" xfId="1280" xr:uid="{00000000-0005-0000-0000-0000FF040000}"/>
    <cellStyle name="Accent4 2 4" xfId="1281" xr:uid="{00000000-0005-0000-0000-000000050000}"/>
    <cellStyle name="Accent4 3" xfId="1282" xr:uid="{00000000-0005-0000-0000-000001050000}"/>
    <cellStyle name="Accent4 3 1" xfId="1283" xr:uid="{00000000-0005-0000-0000-000002050000}"/>
    <cellStyle name="Accent4 4" xfId="1284" xr:uid="{00000000-0005-0000-0000-000003050000}"/>
    <cellStyle name="Accent4 4 1" xfId="1285" xr:uid="{00000000-0005-0000-0000-000004050000}"/>
    <cellStyle name="Accent4 5" xfId="1286" xr:uid="{00000000-0005-0000-0000-000005050000}"/>
    <cellStyle name="Accent4 5 1" xfId="1287" xr:uid="{00000000-0005-0000-0000-000006050000}"/>
    <cellStyle name="Accent4 6" xfId="1288" xr:uid="{00000000-0005-0000-0000-000007050000}"/>
    <cellStyle name="Accent4 6 1" xfId="1289" xr:uid="{00000000-0005-0000-0000-000008050000}"/>
    <cellStyle name="Accent4 7" xfId="1290" xr:uid="{00000000-0005-0000-0000-000009050000}"/>
    <cellStyle name="Accent5 1" xfId="1291" xr:uid="{00000000-0005-0000-0000-00000A050000}"/>
    <cellStyle name="Accent5 2" xfId="1292" xr:uid="{00000000-0005-0000-0000-00000B050000}"/>
    <cellStyle name="Accent5 2 1" xfId="1293" xr:uid="{00000000-0005-0000-0000-00000C050000}"/>
    <cellStyle name="Accent5 2 2" xfId="1294" xr:uid="{00000000-0005-0000-0000-00000D050000}"/>
    <cellStyle name="Accent5 2 3" xfId="1295" xr:uid="{00000000-0005-0000-0000-00000E050000}"/>
    <cellStyle name="Accent5 2 4" xfId="1296" xr:uid="{00000000-0005-0000-0000-00000F050000}"/>
    <cellStyle name="Accent5 3" xfId="1297" xr:uid="{00000000-0005-0000-0000-000010050000}"/>
    <cellStyle name="Accent5 3 1" xfId="1298" xr:uid="{00000000-0005-0000-0000-000011050000}"/>
    <cellStyle name="Accent5 4" xfId="1299" xr:uid="{00000000-0005-0000-0000-000012050000}"/>
    <cellStyle name="Accent5 4 1" xfId="1300" xr:uid="{00000000-0005-0000-0000-000013050000}"/>
    <cellStyle name="Accent5 5" xfId="1301" xr:uid="{00000000-0005-0000-0000-000014050000}"/>
    <cellStyle name="Accent5 5 1" xfId="1302" xr:uid="{00000000-0005-0000-0000-000015050000}"/>
    <cellStyle name="Accent5 6" xfId="1303" xr:uid="{00000000-0005-0000-0000-000016050000}"/>
    <cellStyle name="Accent5 6 1" xfId="1304" xr:uid="{00000000-0005-0000-0000-000017050000}"/>
    <cellStyle name="Accent5 7" xfId="1305" xr:uid="{00000000-0005-0000-0000-000018050000}"/>
    <cellStyle name="Accent6 1" xfId="1306" xr:uid="{00000000-0005-0000-0000-000019050000}"/>
    <cellStyle name="Accent6 2" xfId="1307" xr:uid="{00000000-0005-0000-0000-00001A050000}"/>
    <cellStyle name="Accent6 2 1" xfId="1308" xr:uid="{00000000-0005-0000-0000-00001B050000}"/>
    <cellStyle name="Accent6 2 2" xfId="1309" xr:uid="{00000000-0005-0000-0000-00001C050000}"/>
    <cellStyle name="Accent6 2 3" xfId="1310" xr:uid="{00000000-0005-0000-0000-00001D050000}"/>
    <cellStyle name="Accent6 2 4" xfId="1311" xr:uid="{00000000-0005-0000-0000-00001E050000}"/>
    <cellStyle name="Accent6 3" xfId="1312" xr:uid="{00000000-0005-0000-0000-00001F050000}"/>
    <cellStyle name="Accent6 3 1" xfId="1313" xr:uid="{00000000-0005-0000-0000-000020050000}"/>
    <cellStyle name="Accent6 4" xfId="1314" xr:uid="{00000000-0005-0000-0000-000021050000}"/>
    <cellStyle name="Accent6 4 1" xfId="1315" xr:uid="{00000000-0005-0000-0000-000022050000}"/>
    <cellStyle name="Accent6 5" xfId="1316" xr:uid="{00000000-0005-0000-0000-000023050000}"/>
    <cellStyle name="Accent6 5 1" xfId="1317" xr:uid="{00000000-0005-0000-0000-000024050000}"/>
    <cellStyle name="Accent6 6" xfId="1318" xr:uid="{00000000-0005-0000-0000-000025050000}"/>
    <cellStyle name="Accent6 6 1" xfId="1319" xr:uid="{00000000-0005-0000-0000-000026050000}"/>
    <cellStyle name="Accent6 7" xfId="1320" xr:uid="{00000000-0005-0000-0000-000027050000}"/>
    <cellStyle name="Aprēķināšana" xfId="1321" xr:uid="{00000000-0005-0000-0000-000028050000}"/>
    <cellStyle name="Aprēķināšana 1" xfId="1322" xr:uid="{00000000-0005-0000-0000-000029050000}"/>
    <cellStyle name="Aprēķināšana 2" xfId="1323" xr:uid="{00000000-0005-0000-0000-00002A050000}"/>
    <cellStyle name="Aprēķināšana 3" xfId="1324" xr:uid="{00000000-0005-0000-0000-00002B050000}"/>
    <cellStyle name="Aprēķināšana_1" xfId="1325" xr:uid="{00000000-0005-0000-0000-00002C050000}"/>
    <cellStyle name="Arvutus" xfId="1326" xr:uid="{00000000-0005-0000-0000-00002D050000}"/>
    <cellStyle name="Arvutus 1" xfId="1327" xr:uid="{00000000-0005-0000-0000-00002E050000}"/>
    <cellStyle name="Arvutus 2" xfId="1328" xr:uid="{00000000-0005-0000-0000-00002F050000}"/>
    <cellStyle name="Arvutus_1" xfId="1329" xr:uid="{00000000-0005-0000-0000-000030050000}"/>
    <cellStyle name="Atdalītāji_862_Elizabetes_21A_rekonstrukcija" xfId="1330" xr:uid="{00000000-0005-0000-0000-000031050000}"/>
    <cellStyle name="Bad 1" xfId="1331" xr:uid="{00000000-0005-0000-0000-000032050000}"/>
    <cellStyle name="Bad 2" xfId="1332" xr:uid="{00000000-0005-0000-0000-000033050000}"/>
    <cellStyle name="Bad 2 1" xfId="1333" xr:uid="{00000000-0005-0000-0000-000034050000}"/>
    <cellStyle name="Bad 2 2" xfId="1334" xr:uid="{00000000-0005-0000-0000-000035050000}"/>
    <cellStyle name="Bad 2 3" xfId="1335" xr:uid="{00000000-0005-0000-0000-000036050000}"/>
    <cellStyle name="Bad 2 4" xfId="1336" xr:uid="{00000000-0005-0000-0000-000037050000}"/>
    <cellStyle name="Bad 3" xfId="1337" xr:uid="{00000000-0005-0000-0000-000038050000}"/>
    <cellStyle name="Bad 3 1" xfId="1338" xr:uid="{00000000-0005-0000-0000-000039050000}"/>
    <cellStyle name="Bad 4" xfId="1339" xr:uid="{00000000-0005-0000-0000-00003A050000}"/>
    <cellStyle name="Bad 4 1" xfId="1340" xr:uid="{00000000-0005-0000-0000-00003B050000}"/>
    <cellStyle name="Bad 5" xfId="1341" xr:uid="{00000000-0005-0000-0000-00003C050000}"/>
    <cellStyle name="Bad 5 1" xfId="1342" xr:uid="{00000000-0005-0000-0000-00003D050000}"/>
    <cellStyle name="Bad 6" xfId="1343" xr:uid="{00000000-0005-0000-0000-00003E050000}"/>
    <cellStyle name="Bad 6 1" xfId="1344" xr:uid="{00000000-0005-0000-0000-00003F050000}"/>
    <cellStyle name="Bad 7" xfId="1345" xr:uid="{00000000-0005-0000-0000-000040050000}"/>
    <cellStyle name="Brīdinājuma teksts" xfId="1346" xr:uid="{00000000-0005-0000-0000-000041050000}"/>
    <cellStyle name="Brīdinājuma teksts 1" xfId="1347" xr:uid="{00000000-0005-0000-0000-000042050000}"/>
    <cellStyle name="Brīdinājuma teksts 2" xfId="1348" xr:uid="{00000000-0005-0000-0000-000043050000}"/>
    <cellStyle name="Brīdinājuma teksts 3" xfId="1349" xr:uid="{00000000-0005-0000-0000-000044050000}"/>
    <cellStyle name="Brīdinājuma teksts_1" xfId="1350" xr:uid="{00000000-0005-0000-0000-000045050000}"/>
    <cellStyle name="Calculation 1" xfId="1351" xr:uid="{00000000-0005-0000-0000-000046050000}"/>
    <cellStyle name="Calculation 2" xfId="1352" xr:uid="{00000000-0005-0000-0000-000047050000}"/>
    <cellStyle name="Calculation 2 1" xfId="1353" xr:uid="{00000000-0005-0000-0000-000048050000}"/>
    <cellStyle name="Calculation 2 2" xfId="1354" xr:uid="{00000000-0005-0000-0000-000049050000}"/>
    <cellStyle name="Calculation 2 3" xfId="1355" xr:uid="{00000000-0005-0000-0000-00004A050000}"/>
    <cellStyle name="Calculation 2 4" xfId="1356" xr:uid="{00000000-0005-0000-0000-00004B050000}"/>
    <cellStyle name="Calculation 2_1" xfId="1357" xr:uid="{00000000-0005-0000-0000-00004C050000}"/>
    <cellStyle name="Calculation 3" xfId="1358" xr:uid="{00000000-0005-0000-0000-00004D050000}"/>
    <cellStyle name="Calculation 3 1" xfId="1359" xr:uid="{00000000-0005-0000-0000-00004E050000}"/>
    <cellStyle name="Calculation 3_1" xfId="1360" xr:uid="{00000000-0005-0000-0000-00004F050000}"/>
    <cellStyle name="Calculation 4" xfId="1361" xr:uid="{00000000-0005-0000-0000-000050050000}"/>
    <cellStyle name="Calculation 4 1" xfId="1362" xr:uid="{00000000-0005-0000-0000-000051050000}"/>
    <cellStyle name="Calculation 4_1" xfId="1363" xr:uid="{00000000-0005-0000-0000-000052050000}"/>
    <cellStyle name="Calculation 5" xfId="1364" xr:uid="{00000000-0005-0000-0000-000053050000}"/>
    <cellStyle name="Calculation 5 1" xfId="1365" xr:uid="{00000000-0005-0000-0000-000054050000}"/>
    <cellStyle name="Calculation 5_1" xfId="1366" xr:uid="{00000000-0005-0000-0000-000055050000}"/>
    <cellStyle name="Calculation 6" xfId="1367" xr:uid="{00000000-0005-0000-0000-000056050000}"/>
    <cellStyle name="Calculation 6 1" xfId="1368" xr:uid="{00000000-0005-0000-0000-000057050000}"/>
    <cellStyle name="Calculation 6_1" xfId="1369" xr:uid="{00000000-0005-0000-0000-000058050000}"/>
    <cellStyle name="Calculation 7" xfId="1370" xr:uid="{00000000-0005-0000-0000-000059050000}"/>
    <cellStyle name="Check Cell 1" xfId="1371" xr:uid="{00000000-0005-0000-0000-00005A050000}"/>
    <cellStyle name="Check Cell 2" xfId="1372" xr:uid="{00000000-0005-0000-0000-00005B050000}"/>
    <cellStyle name="Check Cell 2 1" xfId="1373" xr:uid="{00000000-0005-0000-0000-00005C050000}"/>
    <cellStyle name="Check Cell 2 2" xfId="1374" xr:uid="{00000000-0005-0000-0000-00005D050000}"/>
    <cellStyle name="Check Cell 2 3" xfId="1375" xr:uid="{00000000-0005-0000-0000-00005E050000}"/>
    <cellStyle name="Check Cell 2 4" xfId="1376" xr:uid="{00000000-0005-0000-0000-00005F050000}"/>
    <cellStyle name="Check Cell 3" xfId="1377" xr:uid="{00000000-0005-0000-0000-000060050000}"/>
    <cellStyle name="Check Cell 3 1" xfId="1378" xr:uid="{00000000-0005-0000-0000-000061050000}"/>
    <cellStyle name="Check Cell 4" xfId="1379" xr:uid="{00000000-0005-0000-0000-000062050000}"/>
    <cellStyle name="Check Cell 4 1" xfId="1380" xr:uid="{00000000-0005-0000-0000-000063050000}"/>
    <cellStyle name="Check Cell 5" xfId="1381" xr:uid="{00000000-0005-0000-0000-000064050000}"/>
    <cellStyle name="Check Cell 5 1" xfId="1382" xr:uid="{00000000-0005-0000-0000-000065050000}"/>
    <cellStyle name="Check Cell 6" xfId="1383" xr:uid="{00000000-0005-0000-0000-000066050000}"/>
    <cellStyle name="Check Cell 6 1" xfId="1384" xr:uid="{00000000-0005-0000-0000-000067050000}"/>
    <cellStyle name="Check Cell 7" xfId="1385" xr:uid="{00000000-0005-0000-0000-000068050000}"/>
    <cellStyle name="Comma 10" xfId="1386" xr:uid="{00000000-0005-0000-0000-000069050000}"/>
    <cellStyle name="Comma 10 1" xfId="1387" xr:uid="{00000000-0005-0000-0000-00006A050000}"/>
    <cellStyle name="Comma 10 2" xfId="1388" xr:uid="{00000000-0005-0000-0000-00006B050000}"/>
    <cellStyle name="Comma 10 3" xfId="1389" xr:uid="{00000000-0005-0000-0000-00006C050000}"/>
    <cellStyle name="Comma 10_1" xfId="1390" xr:uid="{00000000-0005-0000-0000-00006D050000}"/>
    <cellStyle name="Comma 11" xfId="1391" xr:uid="{00000000-0005-0000-0000-00006E050000}"/>
    <cellStyle name="Comma 11 1" xfId="1392" xr:uid="{00000000-0005-0000-0000-00006F050000}"/>
    <cellStyle name="Comma 11 2" xfId="1393" xr:uid="{00000000-0005-0000-0000-000070050000}"/>
    <cellStyle name="Comma 11 3" xfId="1394" xr:uid="{00000000-0005-0000-0000-000071050000}"/>
    <cellStyle name="Comma 11_1" xfId="1395" xr:uid="{00000000-0005-0000-0000-000072050000}"/>
    <cellStyle name="Comma 12" xfId="1396" xr:uid="{00000000-0005-0000-0000-000073050000}"/>
    <cellStyle name="Comma 12 1" xfId="1397" xr:uid="{00000000-0005-0000-0000-000074050000}"/>
    <cellStyle name="Comma 12 2" xfId="1398" xr:uid="{00000000-0005-0000-0000-000075050000}"/>
    <cellStyle name="Comma 12 3" xfId="1399" xr:uid="{00000000-0005-0000-0000-000076050000}"/>
    <cellStyle name="Comma 12_1" xfId="1400" xr:uid="{00000000-0005-0000-0000-000077050000}"/>
    <cellStyle name="Comma 13" xfId="1401" xr:uid="{00000000-0005-0000-0000-000078050000}"/>
    <cellStyle name="Comma 13 1" xfId="1402" xr:uid="{00000000-0005-0000-0000-000079050000}"/>
    <cellStyle name="Comma 13 2" xfId="1403" xr:uid="{00000000-0005-0000-0000-00007A050000}"/>
    <cellStyle name="Comma 13 3" xfId="1404" xr:uid="{00000000-0005-0000-0000-00007B050000}"/>
    <cellStyle name="Comma 13_1" xfId="1405" xr:uid="{00000000-0005-0000-0000-00007C050000}"/>
    <cellStyle name="Comma 14" xfId="1406" xr:uid="{00000000-0005-0000-0000-00007D050000}"/>
    <cellStyle name="Comma 14 1" xfId="1407" xr:uid="{00000000-0005-0000-0000-00007E050000}"/>
    <cellStyle name="Comma 14 2" xfId="1408" xr:uid="{00000000-0005-0000-0000-00007F050000}"/>
    <cellStyle name="Comma 14 3" xfId="1409" xr:uid="{00000000-0005-0000-0000-000080050000}"/>
    <cellStyle name="Comma 14_1" xfId="1410" xr:uid="{00000000-0005-0000-0000-000081050000}"/>
    <cellStyle name="Comma 15" xfId="1411" xr:uid="{00000000-0005-0000-0000-000082050000}"/>
    <cellStyle name="Comma 15 1" xfId="1412" xr:uid="{00000000-0005-0000-0000-000083050000}"/>
    <cellStyle name="Comma 15 2" xfId="1413" xr:uid="{00000000-0005-0000-0000-000084050000}"/>
    <cellStyle name="Comma 15 3" xfId="1414" xr:uid="{00000000-0005-0000-0000-000085050000}"/>
    <cellStyle name="Comma 15_1" xfId="1415" xr:uid="{00000000-0005-0000-0000-000086050000}"/>
    <cellStyle name="Comma 16" xfId="1416" xr:uid="{00000000-0005-0000-0000-000087050000}"/>
    <cellStyle name="Comma 16 1" xfId="1417" xr:uid="{00000000-0005-0000-0000-000088050000}"/>
    <cellStyle name="Comma 16 2" xfId="1418" xr:uid="{00000000-0005-0000-0000-000089050000}"/>
    <cellStyle name="Comma 16 3" xfId="1419" xr:uid="{00000000-0005-0000-0000-00008A050000}"/>
    <cellStyle name="Comma 16_1" xfId="1420" xr:uid="{00000000-0005-0000-0000-00008B050000}"/>
    <cellStyle name="Comma 17" xfId="1421" xr:uid="{00000000-0005-0000-0000-00008C050000}"/>
    <cellStyle name="Comma 17 1" xfId="1422" xr:uid="{00000000-0005-0000-0000-00008D050000}"/>
    <cellStyle name="Comma 17 2" xfId="1423" xr:uid="{00000000-0005-0000-0000-00008E050000}"/>
    <cellStyle name="Comma 17 3" xfId="1424" xr:uid="{00000000-0005-0000-0000-00008F050000}"/>
    <cellStyle name="Comma 17_1" xfId="1425" xr:uid="{00000000-0005-0000-0000-000090050000}"/>
    <cellStyle name="Comma 18" xfId="1426" xr:uid="{00000000-0005-0000-0000-000091050000}"/>
    <cellStyle name="Comma 18 1" xfId="1427" xr:uid="{00000000-0005-0000-0000-000092050000}"/>
    <cellStyle name="Comma 18 2" xfId="1428" xr:uid="{00000000-0005-0000-0000-000093050000}"/>
    <cellStyle name="Comma 18 3" xfId="1429" xr:uid="{00000000-0005-0000-0000-000094050000}"/>
    <cellStyle name="Comma 18_1" xfId="1430" xr:uid="{00000000-0005-0000-0000-000095050000}"/>
    <cellStyle name="Comma 19" xfId="1431" xr:uid="{00000000-0005-0000-0000-000096050000}"/>
    <cellStyle name="Comma 19 1" xfId="1432" xr:uid="{00000000-0005-0000-0000-000097050000}"/>
    <cellStyle name="Comma 19 2" xfId="1433" xr:uid="{00000000-0005-0000-0000-000098050000}"/>
    <cellStyle name="Comma 19 3" xfId="1434" xr:uid="{00000000-0005-0000-0000-000099050000}"/>
    <cellStyle name="Comma 19_1" xfId="1435" xr:uid="{00000000-0005-0000-0000-00009A050000}"/>
    <cellStyle name="Comma 2" xfId="1436" xr:uid="{00000000-0005-0000-0000-00009B050000}"/>
    <cellStyle name="Comma 2 1" xfId="1437" xr:uid="{00000000-0005-0000-0000-00009C050000}"/>
    <cellStyle name="Comma 2 10" xfId="1438" xr:uid="{00000000-0005-0000-0000-00009D050000}"/>
    <cellStyle name="Comma 2 11" xfId="1439" xr:uid="{00000000-0005-0000-0000-00009E050000}"/>
    <cellStyle name="Comma 2 12" xfId="1440" xr:uid="{00000000-0005-0000-0000-00009F050000}"/>
    <cellStyle name="Comma 2 13" xfId="1441" xr:uid="{00000000-0005-0000-0000-0000A0050000}"/>
    <cellStyle name="Comma 2 14" xfId="1442" xr:uid="{00000000-0005-0000-0000-0000A1050000}"/>
    <cellStyle name="Comma 2 15" xfId="1443" xr:uid="{00000000-0005-0000-0000-0000A2050000}"/>
    <cellStyle name="Comma 2 16" xfId="1444" xr:uid="{00000000-0005-0000-0000-0000A3050000}"/>
    <cellStyle name="Comma 2 17" xfId="1445" xr:uid="{00000000-0005-0000-0000-0000A4050000}"/>
    <cellStyle name="Comma 2 18" xfId="1446" xr:uid="{00000000-0005-0000-0000-0000A5050000}"/>
    <cellStyle name="Comma 2 19" xfId="1447" xr:uid="{00000000-0005-0000-0000-0000A6050000}"/>
    <cellStyle name="Comma 2 2" xfId="1448" xr:uid="{00000000-0005-0000-0000-0000A7050000}"/>
    <cellStyle name="Comma 2 2 2" xfId="1449" xr:uid="{00000000-0005-0000-0000-0000A8050000}"/>
    <cellStyle name="Comma 2 2 2 2" xfId="3119" xr:uid="{00000000-0005-0000-0000-0000A9050000}"/>
    <cellStyle name="Comma 2 2 3" xfId="1450" xr:uid="{00000000-0005-0000-0000-0000AA050000}"/>
    <cellStyle name="Comma 2 20" xfId="1451" xr:uid="{00000000-0005-0000-0000-0000AB050000}"/>
    <cellStyle name="Comma 2 21" xfId="1452" xr:uid="{00000000-0005-0000-0000-0000AC050000}"/>
    <cellStyle name="Comma 2 22" xfId="1453" xr:uid="{00000000-0005-0000-0000-0000AD050000}"/>
    <cellStyle name="Comma 2 23" xfId="1454" xr:uid="{00000000-0005-0000-0000-0000AE050000}"/>
    <cellStyle name="Comma 2 24" xfId="1455" xr:uid="{00000000-0005-0000-0000-0000AF050000}"/>
    <cellStyle name="Comma 2 25" xfId="1456" xr:uid="{00000000-0005-0000-0000-0000B0050000}"/>
    <cellStyle name="Comma 2 25 2" xfId="3120" xr:uid="{00000000-0005-0000-0000-0000B1050000}"/>
    <cellStyle name="Comma 2 26" xfId="1457" xr:uid="{00000000-0005-0000-0000-0000B2050000}"/>
    <cellStyle name="Comma 2 27" xfId="1458" xr:uid="{00000000-0005-0000-0000-0000B3050000}"/>
    <cellStyle name="Comma 2 27 2" xfId="3121" xr:uid="{00000000-0005-0000-0000-0000B4050000}"/>
    <cellStyle name="Comma 2 28" xfId="3118" xr:uid="{00000000-0005-0000-0000-0000B5050000}"/>
    <cellStyle name="Comma 2 3" xfId="1459" xr:uid="{00000000-0005-0000-0000-0000B6050000}"/>
    <cellStyle name="Comma 2 3 2" xfId="1460" xr:uid="{00000000-0005-0000-0000-0000B7050000}"/>
    <cellStyle name="Comma 2 4" xfId="1461" xr:uid="{00000000-0005-0000-0000-0000B8050000}"/>
    <cellStyle name="Comma 2 5" xfId="1462" xr:uid="{00000000-0005-0000-0000-0000B9050000}"/>
    <cellStyle name="Comma 2 6" xfId="1463" xr:uid="{00000000-0005-0000-0000-0000BA050000}"/>
    <cellStyle name="Comma 2 7" xfId="1464" xr:uid="{00000000-0005-0000-0000-0000BB050000}"/>
    <cellStyle name="Comma 2 8" xfId="1465" xr:uid="{00000000-0005-0000-0000-0000BC050000}"/>
    <cellStyle name="Comma 2 9" xfId="1466" xr:uid="{00000000-0005-0000-0000-0000BD050000}"/>
    <cellStyle name="Comma 2_1" xfId="1467" xr:uid="{00000000-0005-0000-0000-0000BE050000}"/>
    <cellStyle name="Comma 20" xfId="1468" xr:uid="{00000000-0005-0000-0000-0000BF050000}"/>
    <cellStyle name="Comma 20 2" xfId="1469" xr:uid="{00000000-0005-0000-0000-0000C0050000}"/>
    <cellStyle name="Comma 20 2 2" xfId="3122" xr:uid="{00000000-0005-0000-0000-0000C1050000}"/>
    <cellStyle name="Comma 21" xfId="1470" xr:uid="{00000000-0005-0000-0000-0000C2050000}"/>
    <cellStyle name="Comma 22" xfId="1471" xr:uid="{00000000-0005-0000-0000-0000C3050000}"/>
    <cellStyle name="Comma 23" xfId="1472" xr:uid="{00000000-0005-0000-0000-0000C4050000}"/>
    <cellStyle name="Comma 24" xfId="1473" xr:uid="{00000000-0005-0000-0000-0000C5050000}"/>
    <cellStyle name="Comma 25" xfId="1474" xr:uid="{00000000-0005-0000-0000-0000C6050000}"/>
    <cellStyle name="Comma 26" xfId="1475" xr:uid="{00000000-0005-0000-0000-0000C7050000}"/>
    <cellStyle name="Comma 3" xfId="1476" xr:uid="{00000000-0005-0000-0000-0000C8050000}"/>
    <cellStyle name="Comma 3 1" xfId="1477" xr:uid="{00000000-0005-0000-0000-0000C9050000}"/>
    <cellStyle name="Comma 3 2" xfId="1478" xr:uid="{00000000-0005-0000-0000-0000CA050000}"/>
    <cellStyle name="Comma 3 2 2" xfId="1479" xr:uid="{00000000-0005-0000-0000-0000CB050000}"/>
    <cellStyle name="Comma 3 3" xfId="1480" xr:uid="{00000000-0005-0000-0000-0000CC050000}"/>
    <cellStyle name="Comma 3 3 2" xfId="3123" xr:uid="{00000000-0005-0000-0000-0000CD050000}"/>
    <cellStyle name="Comma 3_1" xfId="1481" xr:uid="{00000000-0005-0000-0000-0000CE050000}"/>
    <cellStyle name="Comma 4" xfId="1482" xr:uid="{00000000-0005-0000-0000-0000CF050000}"/>
    <cellStyle name="Comma 4 1" xfId="1483" xr:uid="{00000000-0005-0000-0000-0000D0050000}"/>
    <cellStyle name="Comma 4 2" xfId="1484" xr:uid="{00000000-0005-0000-0000-0000D1050000}"/>
    <cellStyle name="Comma 4 3" xfId="1485" xr:uid="{00000000-0005-0000-0000-0000D2050000}"/>
    <cellStyle name="Comma 4_1" xfId="1486" xr:uid="{00000000-0005-0000-0000-0000D3050000}"/>
    <cellStyle name="Comma 5" xfId="1487" xr:uid="{00000000-0005-0000-0000-0000D4050000}"/>
    <cellStyle name="Comma 5 1" xfId="1488" xr:uid="{00000000-0005-0000-0000-0000D5050000}"/>
    <cellStyle name="Comma 5 2" xfId="1489" xr:uid="{00000000-0005-0000-0000-0000D6050000}"/>
    <cellStyle name="Comma 5 3" xfId="1490" xr:uid="{00000000-0005-0000-0000-0000D7050000}"/>
    <cellStyle name="Comma 5_1" xfId="1491" xr:uid="{00000000-0005-0000-0000-0000D8050000}"/>
    <cellStyle name="Comma 6" xfId="1492" xr:uid="{00000000-0005-0000-0000-0000D9050000}"/>
    <cellStyle name="Comma 6 1" xfId="1493" xr:uid="{00000000-0005-0000-0000-0000DA050000}"/>
    <cellStyle name="Comma 6 2" xfId="1494" xr:uid="{00000000-0005-0000-0000-0000DB050000}"/>
    <cellStyle name="Comma 6 3" xfId="1495" xr:uid="{00000000-0005-0000-0000-0000DC050000}"/>
    <cellStyle name="Comma 6_1" xfId="1496" xr:uid="{00000000-0005-0000-0000-0000DD050000}"/>
    <cellStyle name="Comma 7" xfId="1497" xr:uid="{00000000-0005-0000-0000-0000DE050000}"/>
    <cellStyle name="Comma 7 1" xfId="1498" xr:uid="{00000000-0005-0000-0000-0000DF050000}"/>
    <cellStyle name="Comma 7 2" xfId="1499" xr:uid="{00000000-0005-0000-0000-0000E0050000}"/>
    <cellStyle name="Comma 7 3" xfId="1500" xr:uid="{00000000-0005-0000-0000-0000E1050000}"/>
    <cellStyle name="Comma 7_1" xfId="1501" xr:uid="{00000000-0005-0000-0000-0000E2050000}"/>
    <cellStyle name="Comma 8" xfId="1502" xr:uid="{00000000-0005-0000-0000-0000E3050000}"/>
    <cellStyle name="Comma 8 1" xfId="1503" xr:uid="{00000000-0005-0000-0000-0000E4050000}"/>
    <cellStyle name="Comma 8 2" xfId="1504" xr:uid="{00000000-0005-0000-0000-0000E5050000}"/>
    <cellStyle name="Comma 8 3" xfId="1505" xr:uid="{00000000-0005-0000-0000-0000E6050000}"/>
    <cellStyle name="Comma 8_1" xfId="1506" xr:uid="{00000000-0005-0000-0000-0000E7050000}"/>
    <cellStyle name="Comma 9" xfId="1507" xr:uid="{00000000-0005-0000-0000-0000E8050000}"/>
    <cellStyle name="Comma 9 1" xfId="1508" xr:uid="{00000000-0005-0000-0000-0000E9050000}"/>
    <cellStyle name="Comma 9 2" xfId="1509" xr:uid="{00000000-0005-0000-0000-0000EA050000}"/>
    <cellStyle name="Comma 9 3" xfId="1510" xr:uid="{00000000-0005-0000-0000-0000EB050000}"/>
    <cellStyle name="Comma 9_1" xfId="1511" xr:uid="{00000000-0005-0000-0000-0000EC050000}"/>
    <cellStyle name="Excel Built-in Normal" xfId="1512" xr:uid="{00000000-0005-0000-0000-0000ED050000}"/>
    <cellStyle name="Excel Built-in Normal 1" xfId="1513" xr:uid="{00000000-0005-0000-0000-0000EE050000}"/>
    <cellStyle name="Excel Built-in Normal 2" xfId="1514" xr:uid="{00000000-0005-0000-0000-0000EF050000}"/>
    <cellStyle name="Excel Built-in Normal 2 1" xfId="1515" xr:uid="{00000000-0005-0000-0000-0000F0050000}"/>
    <cellStyle name="Excel Built-in Normal 2 2" xfId="1516" xr:uid="{00000000-0005-0000-0000-0000F1050000}"/>
    <cellStyle name="Excel Built-in Normal 2_1_2" xfId="1517" xr:uid="{00000000-0005-0000-0000-0000F2050000}"/>
    <cellStyle name="Excel Built-in Normal 3" xfId="1518" xr:uid="{00000000-0005-0000-0000-0000F3050000}"/>
    <cellStyle name="Excel Built-in Normal 3 2" xfId="1519" xr:uid="{00000000-0005-0000-0000-0000F4050000}"/>
    <cellStyle name="Excel Built-in Normal_1" xfId="1520" xr:uid="{00000000-0005-0000-0000-0000F5050000}"/>
    <cellStyle name="Explanatory Text 1" xfId="1521" xr:uid="{00000000-0005-0000-0000-0000F6050000}"/>
    <cellStyle name="Explanatory Text 2" xfId="1522" xr:uid="{00000000-0005-0000-0000-0000F7050000}"/>
    <cellStyle name="Explanatory Text 2 1" xfId="1523" xr:uid="{00000000-0005-0000-0000-0000F8050000}"/>
    <cellStyle name="Explanatory Text 2 2" xfId="1524" xr:uid="{00000000-0005-0000-0000-0000F9050000}"/>
    <cellStyle name="Explanatory Text 2 3" xfId="1525" xr:uid="{00000000-0005-0000-0000-0000FA050000}"/>
    <cellStyle name="Explanatory Text 2 4" xfId="1526" xr:uid="{00000000-0005-0000-0000-0000FB050000}"/>
    <cellStyle name="Explanatory Text 3" xfId="1527" xr:uid="{00000000-0005-0000-0000-0000FC050000}"/>
    <cellStyle name="Explanatory Text 3 1" xfId="1528" xr:uid="{00000000-0005-0000-0000-0000FD050000}"/>
    <cellStyle name="Explanatory Text 4" xfId="1529" xr:uid="{00000000-0005-0000-0000-0000FE050000}"/>
    <cellStyle name="Explanatory Text 4 1" xfId="1530" xr:uid="{00000000-0005-0000-0000-0000FF050000}"/>
    <cellStyle name="Explanatory Text 5" xfId="1531" xr:uid="{00000000-0005-0000-0000-000000060000}"/>
    <cellStyle name="Explanatory Text 5 1" xfId="1532" xr:uid="{00000000-0005-0000-0000-000001060000}"/>
    <cellStyle name="Explanatory Text 6" xfId="1533" xr:uid="{00000000-0005-0000-0000-000002060000}"/>
    <cellStyle name="Explanatory Text 6 1" xfId="1534" xr:uid="{00000000-0005-0000-0000-000003060000}"/>
    <cellStyle name="Explanatory Text 7" xfId="1535" xr:uid="{00000000-0005-0000-0000-000004060000}"/>
    <cellStyle name="Good 1" xfId="1536" xr:uid="{00000000-0005-0000-0000-000005060000}"/>
    <cellStyle name="Good 2" xfId="1537" xr:uid="{00000000-0005-0000-0000-000006060000}"/>
    <cellStyle name="Good 2 1" xfId="1538" xr:uid="{00000000-0005-0000-0000-000007060000}"/>
    <cellStyle name="Good 2 2" xfId="1539" xr:uid="{00000000-0005-0000-0000-000008060000}"/>
    <cellStyle name="Good 2 3" xfId="1540" xr:uid="{00000000-0005-0000-0000-000009060000}"/>
    <cellStyle name="Good 2 4" xfId="1541" xr:uid="{00000000-0005-0000-0000-00000A060000}"/>
    <cellStyle name="Good 3" xfId="1542" xr:uid="{00000000-0005-0000-0000-00000B060000}"/>
    <cellStyle name="Good 3 1" xfId="1543" xr:uid="{00000000-0005-0000-0000-00000C060000}"/>
    <cellStyle name="Good 4" xfId="1544" xr:uid="{00000000-0005-0000-0000-00000D060000}"/>
    <cellStyle name="Good 4 1" xfId="1545" xr:uid="{00000000-0005-0000-0000-00000E060000}"/>
    <cellStyle name="Good 5" xfId="1546" xr:uid="{00000000-0005-0000-0000-00000F060000}"/>
    <cellStyle name="Good 5 1" xfId="1547" xr:uid="{00000000-0005-0000-0000-000010060000}"/>
    <cellStyle name="Good 6" xfId="1548" xr:uid="{00000000-0005-0000-0000-000011060000}"/>
    <cellStyle name="Good 6 1" xfId="1549" xr:uid="{00000000-0005-0000-0000-000012060000}"/>
    <cellStyle name="Good 7" xfId="1550" xr:uid="{00000000-0005-0000-0000-000013060000}"/>
    <cellStyle name="Halb" xfId="1551" xr:uid="{00000000-0005-0000-0000-000014060000}"/>
    <cellStyle name="Halb 1" xfId="1552" xr:uid="{00000000-0005-0000-0000-000015060000}"/>
    <cellStyle name="Halb 2" xfId="1553" xr:uid="{00000000-0005-0000-0000-000016060000}"/>
    <cellStyle name="Hea" xfId="1554" xr:uid="{00000000-0005-0000-0000-000017060000}"/>
    <cellStyle name="Hea 1" xfId="1555" xr:uid="{00000000-0005-0000-0000-000018060000}"/>
    <cellStyle name="Hea 2" xfId="1556" xr:uid="{00000000-0005-0000-0000-000019060000}"/>
    <cellStyle name="Heading 1 1" xfId="1557" xr:uid="{00000000-0005-0000-0000-00001A060000}"/>
    <cellStyle name="Heading 1 2" xfId="1558" xr:uid="{00000000-0005-0000-0000-00001B060000}"/>
    <cellStyle name="Heading 1 2 1" xfId="1559" xr:uid="{00000000-0005-0000-0000-00001C060000}"/>
    <cellStyle name="Heading 1 2 2" xfId="1560" xr:uid="{00000000-0005-0000-0000-00001D060000}"/>
    <cellStyle name="Heading 1 2 3" xfId="1561" xr:uid="{00000000-0005-0000-0000-00001E060000}"/>
    <cellStyle name="Heading 1 2 4" xfId="1562" xr:uid="{00000000-0005-0000-0000-00001F060000}"/>
    <cellStyle name="Heading 1 2_1" xfId="1563" xr:uid="{00000000-0005-0000-0000-000020060000}"/>
    <cellStyle name="Heading 1 3" xfId="1564" xr:uid="{00000000-0005-0000-0000-000021060000}"/>
    <cellStyle name="Heading 1 3 1" xfId="1565" xr:uid="{00000000-0005-0000-0000-000022060000}"/>
    <cellStyle name="Heading 1 3 2" xfId="1566" xr:uid="{00000000-0005-0000-0000-000023060000}"/>
    <cellStyle name="Heading 1 3_1_2" xfId="1567" xr:uid="{00000000-0005-0000-0000-000024060000}"/>
    <cellStyle name="Heading 1 4" xfId="1568" xr:uid="{00000000-0005-0000-0000-000025060000}"/>
    <cellStyle name="Heading 1 4 1" xfId="1569" xr:uid="{00000000-0005-0000-0000-000026060000}"/>
    <cellStyle name="Heading 1 4 2" xfId="1570" xr:uid="{00000000-0005-0000-0000-000027060000}"/>
    <cellStyle name="Heading 1 4_1_2" xfId="1571" xr:uid="{00000000-0005-0000-0000-000028060000}"/>
    <cellStyle name="Heading 1 5" xfId="1572" xr:uid="{00000000-0005-0000-0000-000029060000}"/>
    <cellStyle name="Heading 1 5 1" xfId="1573" xr:uid="{00000000-0005-0000-0000-00002A060000}"/>
    <cellStyle name="Heading 1 6" xfId="1574" xr:uid="{00000000-0005-0000-0000-00002B060000}"/>
    <cellStyle name="Heading 1 6 1" xfId="1575" xr:uid="{00000000-0005-0000-0000-00002C060000}"/>
    <cellStyle name="Heading 1 7" xfId="1576" xr:uid="{00000000-0005-0000-0000-00002D060000}"/>
    <cellStyle name="Heading 2 1" xfId="1577" xr:uid="{00000000-0005-0000-0000-00002E060000}"/>
    <cellStyle name="Heading 2 2" xfId="1578" xr:uid="{00000000-0005-0000-0000-00002F060000}"/>
    <cellStyle name="Heading 2 2 1" xfId="1579" xr:uid="{00000000-0005-0000-0000-000030060000}"/>
    <cellStyle name="Heading 2 2 2" xfId="1580" xr:uid="{00000000-0005-0000-0000-000031060000}"/>
    <cellStyle name="Heading 2 2 3" xfId="1581" xr:uid="{00000000-0005-0000-0000-000032060000}"/>
    <cellStyle name="Heading 2 2 4" xfId="1582" xr:uid="{00000000-0005-0000-0000-000033060000}"/>
    <cellStyle name="Heading 2 2_1" xfId="1583" xr:uid="{00000000-0005-0000-0000-000034060000}"/>
    <cellStyle name="Heading 2 3" xfId="1584" xr:uid="{00000000-0005-0000-0000-000035060000}"/>
    <cellStyle name="Heading 2 3 1" xfId="1585" xr:uid="{00000000-0005-0000-0000-000036060000}"/>
    <cellStyle name="Heading 2 3 2" xfId="1586" xr:uid="{00000000-0005-0000-0000-000037060000}"/>
    <cellStyle name="Heading 2 3_1_2" xfId="1587" xr:uid="{00000000-0005-0000-0000-000038060000}"/>
    <cellStyle name="Heading 2 4" xfId="1588" xr:uid="{00000000-0005-0000-0000-000039060000}"/>
    <cellStyle name="Heading 2 4 1" xfId="1589" xr:uid="{00000000-0005-0000-0000-00003A060000}"/>
    <cellStyle name="Heading 2 4 2" xfId="1590" xr:uid="{00000000-0005-0000-0000-00003B060000}"/>
    <cellStyle name="Heading 2 4_1_2" xfId="1591" xr:uid="{00000000-0005-0000-0000-00003C060000}"/>
    <cellStyle name="Heading 2 5" xfId="1592" xr:uid="{00000000-0005-0000-0000-00003D060000}"/>
    <cellStyle name="Heading 2 5 1" xfId="1593" xr:uid="{00000000-0005-0000-0000-00003E060000}"/>
    <cellStyle name="Heading 2 6" xfId="1594" xr:uid="{00000000-0005-0000-0000-00003F060000}"/>
    <cellStyle name="Heading 2 6 1" xfId="1595" xr:uid="{00000000-0005-0000-0000-000040060000}"/>
    <cellStyle name="Heading 2 7" xfId="1596" xr:uid="{00000000-0005-0000-0000-000041060000}"/>
    <cellStyle name="Heading 3 1" xfId="1597" xr:uid="{00000000-0005-0000-0000-000042060000}"/>
    <cellStyle name="Heading 3 2" xfId="1598" xr:uid="{00000000-0005-0000-0000-000043060000}"/>
    <cellStyle name="Heading 3 2 1" xfId="1599" xr:uid="{00000000-0005-0000-0000-000044060000}"/>
    <cellStyle name="Heading 3 2 2" xfId="1600" xr:uid="{00000000-0005-0000-0000-000045060000}"/>
    <cellStyle name="Heading 3 2 3" xfId="1601" xr:uid="{00000000-0005-0000-0000-000046060000}"/>
    <cellStyle name="Heading 3 2 4" xfId="1602" xr:uid="{00000000-0005-0000-0000-000047060000}"/>
    <cellStyle name="Heading 3 2_1" xfId="1603" xr:uid="{00000000-0005-0000-0000-000048060000}"/>
    <cellStyle name="Heading 3 3" xfId="1604" xr:uid="{00000000-0005-0000-0000-000049060000}"/>
    <cellStyle name="Heading 3 3 1" xfId="1605" xr:uid="{00000000-0005-0000-0000-00004A060000}"/>
    <cellStyle name="Heading 3 3 2" xfId="1606" xr:uid="{00000000-0005-0000-0000-00004B060000}"/>
    <cellStyle name="Heading 3 3_1_2" xfId="1607" xr:uid="{00000000-0005-0000-0000-00004C060000}"/>
    <cellStyle name="Heading 3 4" xfId="1608" xr:uid="{00000000-0005-0000-0000-00004D060000}"/>
    <cellStyle name="Heading 3 4 1" xfId="1609" xr:uid="{00000000-0005-0000-0000-00004E060000}"/>
    <cellStyle name="Heading 3 4 2" xfId="1610" xr:uid="{00000000-0005-0000-0000-00004F060000}"/>
    <cellStyle name="Heading 3 4_1_2" xfId="1611" xr:uid="{00000000-0005-0000-0000-000050060000}"/>
    <cellStyle name="Heading 3 5" xfId="1612" xr:uid="{00000000-0005-0000-0000-000051060000}"/>
    <cellStyle name="Heading 3 5 1" xfId="1613" xr:uid="{00000000-0005-0000-0000-000052060000}"/>
    <cellStyle name="Heading 3 6" xfId="1614" xr:uid="{00000000-0005-0000-0000-000053060000}"/>
    <cellStyle name="Heading 3 6 1" xfId="1615" xr:uid="{00000000-0005-0000-0000-000054060000}"/>
    <cellStyle name="Heading 3 7" xfId="1616" xr:uid="{00000000-0005-0000-0000-000055060000}"/>
    <cellStyle name="Heading 4 1" xfId="1617" xr:uid="{00000000-0005-0000-0000-000056060000}"/>
    <cellStyle name="Heading 4 2" xfId="1618" xr:uid="{00000000-0005-0000-0000-000057060000}"/>
    <cellStyle name="Heading 4 2 1" xfId="1619" xr:uid="{00000000-0005-0000-0000-000058060000}"/>
    <cellStyle name="Heading 4 2 2" xfId="1620" xr:uid="{00000000-0005-0000-0000-000059060000}"/>
    <cellStyle name="Heading 4 2 3" xfId="1621" xr:uid="{00000000-0005-0000-0000-00005A060000}"/>
    <cellStyle name="Heading 4 2 4" xfId="1622" xr:uid="{00000000-0005-0000-0000-00005B060000}"/>
    <cellStyle name="Heading 4 2_1" xfId="1623" xr:uid="{00000000-0005-0000-0000-00005C060000}"/>
    <cellStyle name="Heading 4 3" xfId="1624" xr:uid="{00000000-0005-0000-0000-00005D060000}"/>
    <cellStyle name="Heading 4 3 1" xfId="1625" xr:uid="{00000000-0005-0000-0000-00005E060000}"/>
    <cellStyle name="Heading 4 3 2" xfId="1626" xr:uid="{00000000-0005-0000-0000-00005F060000}"/>
    <cellStyle name="Heading 4 3_1_2" xfId="1627" xr:uid="{00000000-0005-0000-0000-000060060000}"/>
    <cellStyle name="Heading 4 4" xfId="1628" xr:uid="{00000000-0005-0000-0000-000061060000}"/>
    <cellStyle name="Heading 4 4 1" xfId="1629" xr:uid="{00000000-0005-0000-0000-000062060000}"/>
    <cellStyle name="Heading 4 4 2" xfId="1630" xr:uid="{00000000-0005-0000-0000-000063060000}"/>
    <cellStyle name="Heading 4 4_1_2" xfId="1631" xr:uid="{00000000-0005-0000-0000-000064060000}"/>
    <cellStyle name="Heading 4 5" xfId="1632" xr:uid="{00000000-0005-0000-0000-000065060000}"/>
    <cellStyle name="Heading 4 5 1" xfId="1633" xr:uid="{00000000-0005-0000-0000-000066060000}"/>
    <cellStyle name="Heading 4 6" xfId="1634" xr:uid="{00000000-0005-0000-0000-000067060000}"/>
    <cellStyle name="Heading 4 6 1" xfId="1635" xr:uid="{00000000-0005-0000-0000-000068060000}"/>
    <cellStyle name="Heading 4 7" xfId="1636" xr:uid="{00000000-0005-0000-0000-000069060000}"/>
    <cellStyle name="Heading1 1" xfId="1637" xr:uid="{00000000-0005-0000-0000-00006A060000}"/>
    <cellStyle name="Heading1 1 1" xfId="1638" xr:uid="{00000000-0005-0000-0000-00006B060000}"/>
    <cellStyle name="Hipersaite 2" xfId="1639" xr:uid="{00000000-0005-0000-0000-00006C060000}"/>
    <cellStyle name="Hoiatustekst" xfId="1640" xr:uid="{00000000-0005-0000-0000-00006D060000}"/>
    <cellStyle name="Hoiatustekst 1" xfId="1641" xr:uid="{00000000-0005-0000-0000-00006E060000}"/>
    <cellStyle name="Hoiatustekst 2" xfId="1642" xr:uid="{00000000-0005-0000-0000-00006F060000}"/>
    <cellStyle name="Ievade" xfId="1643" xr:uid="{00000000-0005-0000-0000-000070060000}"/>
    <cellStyle name="Ievade 1" xfId="1644" xr:uid="{00000000-0005-0000-0000-000071060000}"/>
    <cellStyle name="Ievade 2" xfId="1645" xr:uid="{00000000-0005-0000-0000-000072060000}"/>
    <cellStyle name="Ievade 3" xfId="1646" xr:uid="{00000000-0005-0000-0000-000073060000}"/>
    <cellStyle name="Ievade_1" xfId="1647" xr:uid="{00000000-0005-0000-0000-000074060000}"/>
    <cellStyle name="Input 1" xfId="1648" xr:uid="{00000000-0005-0000-0000-000075060000}"/>
    <cellStyle name="Input 2" xfId="1649" xr:uid="{00000000-0005-0000-0000-000076060000}"/>
    <cellStyle name="Input 2 1" xfId="1650" xr:uid="{00000000-0005-0000-0000-000077060000}"/>
    <cellStyle name="Input 2 2" xfId="1651" xr:uid="{00000000-0005-0000-0000-000078060000}"/>
    <cellStyle name="Input 2 3" xfId="1652" xr:uid="{00000000-0005-0000-0000-000079060000}"/>
    <cellStyle name="Input 2 4" xfId="1653" xr:uid="{00000000-0005-0000-0000-00007A060000}"/>
    <cellStyle name="Input 3" xfId="1654" xr:uid="{00000000-0005-0000-0000-00007B060000}"/>
    <cellStyle name="Input 3 1" xfId="1655" xr:uid="{00000000-0005-0000-0000-00007C060000}"/>
    <cellStyle name="Input 4" xfId="1656" xr:uid="{00000000-0005-0000-0000-00007D060000}"/>
    <cellStyle name="Input 4 1" xfId="1657" xr:uid="{00000000-0005-0000-0000-00007E060000}"/>
    <cellStyle name="Input 5" xfId="1658" xr:uid="{00000000-0005-0000-0000-00007F060000}"/>
    <cellStyle name="Input 5 1" xfId="1659" xr:uid="{00000000-0005-0000-0000-000080060000}"/>
    <cellStyle name="Input 6" xfId="1660" xr:uid="{00000000-0005-0000-0000-000081060000}"/>
    <cellStyle name="Input 6 1" xfId="1661" xr:uid="{00000000-0005-0000-0000-000082060000}"/>
    <cellStyle name="Input 7" xfId="1662" xr:uid="{00000000-0005-0000-0000-000083060000}"/>
    <cellStyle name="Izcēlums1" xfId="1663" xr:uid="{00000000-0005-0000-0000-000084060000}"/>
    <cellStyle name="Izcēlums1 1" xfId="1664" xr:uid="{00000000-0005-0000-0000-000085060000}"/>
    <cellStyle name="Izcēlums2" xfId="1665" xr:uid="{00000000-0005-0000-0000-000086060000}"/>
    <cellStyle name="Izcēlums2 1" xfId="1666" xr:uid="{00000000-0005-0000-0000-000087060000}"/>
    <cellStyle name="Izcēlums3" xfId="1667" xr:uid="{00000000-0005-0000-0000-000088060000}"/>
    <cellStyle name="Izcēlums3 1" xfId="1668" xr:uid="{00000000-0005-0000-0000-000089060000}"/>
    <cellStyle name="Izcēlums4" xfId="1669" xr:uid="{00000000-0005-0000-0000-00008A060000}"/>
    <cellStyle name="Izcēlums4 1" xfId="1670" xr:uid="{00000000-0005-0000-0000-00008B060000}"/>
    <cellStyle name="Izcēlums5" xfId="1671" xr:uid="{00000000-0005-0000-0000-00008C060000}"/>
    <cellStyle name="Izcēlums5 1" xfId="1672" xr:uid="{00000000-0005-0000-0000-00008D060000}"/>
    <cellStyle name="Izcēlums6" xfId="1673" xr:uid="{00000000-0005-0000-0000-00008E060000}"/>
    <cellStyle name="Izcēlums6 1" xfId="1674" xr:uid="{00000000-0005-0000-0000-00008F060000}"/>
    <cellStyle name="Izvade" xfId="1675" xr:uid="{00000000-0005-0000-0000-000090060000}"/>
    <cellStyle name="Izvade 1" xfId="1676" xr:uid="{00000000-0005-0000-0000-000091060000}"/>
    <cellStyle name="Izvade 2" xfId="1677" xr:uid="{00000000-0005-0000-0000-000092060000}"/>
    <cellStyle name="Izvade 3" xfId="1678" xr:uid="{00000000-0005-0000-0000-000093060000}"/>
    <cellStyle name="Izvade_1" xfId="1679" xr:uid="{00000000-0005-0000-0000-000094060000}"/>
    <cellStyle name="Kokku" xfId="1680" xr:uid="{00000000-0005-0000-0000-000095060000}"/>
    <cellStyle name="Kokku 1" xfId="1681" xr:uid="{00000000-0005-0000-0000-000096060000}"/>
    <cellStyle name="Kokku 2" xfId="1682" xr:uid="{00000000-0005-0000-0000-000097060000}"/>
    <cellStyle name="Kokku_1" xfId="1683" xr:uid="{00000000-0005-0000-0000-000098060000}"/>
    <cellStyle name="Komats 2" xfId="1684" xr:uid="{00000000-0005-0000-0000-000099060000}"/>
    <cellStyle name="Komats 2 2" xfId="3124" xr:uid="{00000000-0005-0000-0000-00009A060000}"/>
    <cellStyle name="Kontrolli lahtrit" xfId="1685" xr:uid="{00000000-0005-0000-0000-00009B060000}"/>
    <cellStyle name="Kontrolli lahtrit 1" xfId="1686" xr:uid="{00000000-0005-0000-0000-00009C060000}"/>
    <cellStyle name="Kontrolli lahtrit 2" xfId="1687" xr:uid="{00000000-0005-0000-0000-00009D060000}"/>
    <cellStyle name="Kopsumma" xfId="1688" xr:uid="{00000000-0005-0000-0000-00009E060000}"/>
    <cellStyle name="Kopsumma 1" xfId="1689" xr:uid="{00000000-0005-0000-0000-00009F060000}"/>
    <cellStyle name="Kopsumma 2" xfId="1690" xr:uid="{00000000-0005-0000-0000-0000A0060000}"/>
    <cellStyle name="Kopsumma 3" xfId="1691" xr:uid="{00000000-0005-0000-0000-0000A1060000}"/>
    <cellStyle name="Kopsumma_1" xfId="1692" xr:uid="{00000000-0005-0000-0000-0000A2060000}"/>
    <cellStyle name="Labs" xfId="1693" xr:uid="{00000000-0005-0000-0000-0000A3060000}"/>
    <cellStyle name="Labs 1" xfId="1694" xr:uid="{00000000-0005-0000-0000-0000A4060000}"/>
    <cellStyle name="Labs 2" xfId="1695" xr:uid="{00000000-0005-0000-0000-0000A5060000}"/>
    <cellStyle name="Labs 3" xfId="1696" xr:uid="{00000000-0005-0000-0000-0000A6060000}"/>
    <cellStyle name="Labs_1" xfId="1697" xr:uid="{00000000-0005-0000-0000-0000A7060000}"/>
    <cellStyle name="Lingitud lahter" xfId="1698" xr:uid="{00000000-0005-0000-0000-0000A8060000}"/>
    <cellStyle name="Lingitud lahter 1" xfId="1699" xr:uid="{00000000-0005-0000-0000-0000A9060000}"/>
    <cellStyle name="Lingitud lahter 2" xfId="1700" xr:uid="{00000000-0005-0000-0000-0000AA060000}"/>
    <cellStyle name="Lingitud lahter_1" xfId="1701" xr:uid="{00000000-0005-0000-0000-0000AB060000}"/>
    <cellStyle name="Linked Cell 1" xfId="1702" xr:uid="{00000000-0005-0000-0000-0000AC060000}"/>
    <cellStyle name="Linked Cell 2" xfId="1703" xr:uid="{00000000-0005-0000-0000-0000AD060000}"/>
    <cellStyle name="Linked Cell 2 1" xfId="1704" xr:uid="{00000000-0005-0000-0000-0000AE060000}"/>
    <cellStyle name="Linked Cell 2 2" xfId="1705" xr:uid="{00000000-0005-0000-0000-0000AF060000}"/>
    <cellStyle name="Linked Cell 2 3" xfId="1706" xr:uid="{00000000-0005-0000-0000-0000B0060000}"/>
    <cellStyle name="Linked Cell 2 4" xfId="1707" xr:uid="{00000000-0005-0000-0000-0000B1060000}"/>
    <cellStyle name="Linked Cell 2_1" xfId="1708" xr:uid="{00000000-0005-0000-0000-0000B2060000}"/>
    <cellStyle name="Linked Cell 3" xfId="1709" xr:uid="{00000000-0005-0000-0000-0000B3060000}"/>
    <cellStyle name="Linked Cell 3 1" xfId="1710" xr:uid="{00000000-0005-0000-0000-0000B4060000}"/>
    <cellStyle name="Linked Cell 3_1" xfId="1711" xr:uid="{00000000-0005-0000-0000-0000B5060000}"/>
    <cellStyle name="Linked Cell 4" xfId="1712" xr:uid="{00000000-0005-0000-0000-0000B6060000}"/>
    <cellStyle name="Linked Cell 4 1" xfId="1713" xr:uid="{00000000-0005-0000-0000-0000B7060000}"/>
    <cellStyle name="Linked Cell 4_1" xfId="1714" xr:uid="{00000000-0005-0000-0000-0000B8060000}"/>
    <cellStyle name="Linked Cell 5" xfId="1715" xr:uid="{00000000-0005-0000-0000-0000B9060000}"/>
    <cellStyle name="Linked Cell 5 1" xfId="1716" xr:uid="{00000000-0005-0000-0000-0000BA060000}"/>
    <cellStyle name="Linked Cell 5_1" xfId="1717" xr:uid="{00000000-0005-0000-0000-0000BB060000}"/>
    <cellStyle name="Linked Cell 6" xfId="1718" xr:uid="{00000000-0005-0000-0000-0000BC060000}"/>
    <cellStyle name="Linked Cell 6 1" xfId="1719" xr:uid="{00000000-0005-0000-0000-0000BD060000}"/>
    <cellStyle name="Linked Cell 6_1" xfId="1720" xr:uid="{00000000-0005-0000-0000-0000BE060000}"/>
    <cellStyle name="Linked Cell 7" xfId="1721" xr:uid="{00000000-0005-0000-0000-0000BF060000}"/>
    <cellStyle name="Märkus" xfId="1722" xr:uid="{00000000-0005-0000-0000-0000C0060000}"/>
    <cellStyle name="Märkus 1" xfId="1723" xr:uid="{00000000-0005-0000-0000-0000C1060000}"/>
    <cellStyle name="Märkus 2" xfId="1724" xr:uid="{00000000-0005-0000-0000-0000C2060000}"/>
    <cellStyle name="Märkus_1" xfId="1725" xr:uid="{00000000-0005-0000-0000-0000C3060000}"/>
    <cellStyle name="Neitrāls" xfId="1726" xr:uid="{00000000-0005-0000-0000-0000C4060000}"/>
    <cellStyle name="Neitrāls 1" xfId="1727" xr:uid="{00000000-0005-0000-0000-0000C5060000}"/>
    <cellStyle name="Neitrāls 2" xfId="1728" xr:uid="{00000000-0005-0000-0000-0000C6060000}"/>
    <cellStyle name="Neitrāls 3" xfId="1729" xr:uid="{00000000-0005-0000-0000-0000C7060000}"/>
    <cellStyle name="Neitrāls_1" xfId="1730" xr:uid="{00000000-0005-0000-0000-0000C8060000}"/>
    <cellStyle name="Neutraalne" xfId="1731" xr:uid="{00000000-0005-0000-0000-0000C9060000}"/>
    <cellStyle name="Neutraalne 1" xfId="1732" xr:uid="{00000000-0005-0000-0000-0000CA060000}"/>
    <cellStyle name="Neutraalne 2" xfId="1733" xr:uid="{00000000-0005-0000-0000-0000CB060000}"/>
    <cellStyle name="Neutral 1" xfId="1734" xr:uid="{00000000-0005-0000-0000-0000CC060000}"/>
    <cellStyle name="Neutral 2" xfId="1735" xr:uid="{00000000-0005-0000-0000-0000CD060000}"/>
    <cellStyle name="Neutral 2 1" xfId="1736" xr:uid="{00000000-0005-0000-0000-0000CE060000}"/>
    <cellStyle name="Neutral 2 2" xfId="1737" xr:uid="{00000000-0005-0000-0000-0000CF060000}"/>
    <cellStyle name="Neutral 2 3" xfId="1738" xr:uid="{00000000-0005-0000-0000-0000D0060000}"/>
    <cellStyle name="Neutral 2 4" xfId="1739" xr:uid="{00000000-0005-0000-0000-0000D1060000}"/>
    <cellStyle name="Neutral 3" xfId="1740" xr:uid="{00000000-0005-0000-0000-0000D2060000}"/>
    <cellStyle name="Neutral 3 1" xfId="1741" xr:uid="{00000000-0005-0000-0000-0000D3060000}"/>
    <cellStyle name="Neutral 4" xfId="1742" xr:uid="{00000000-0005-0000-0000-0000D4060000}"/>
    <cellStyle name="Neutral 4 1" xfId="1743" xr:uid="{00000000-0005-0000-0000-0000D5060000}"/>
    <cellStyle name="Neutral 5" xfId="1744" xr:uid="{00000000-0005-0000-0000-0000D6060000}"/>
    <cellStyle name="Neutral 5 1" xfId="1745" xr:uid="{00000000-0005-0000-0000-0000D7060000}"/>
    <cellStyle name="Neutral 6" xfId="1746" xr:uid="{00000000-0005-0000-0000-0000D8060000}"/>
    <cellStyle name="Neutral 6 1" xfId="1747" xr:uid="{00000000-0005-0000-0000-0000D9060000}"/>
    <cellStyle name="Neutral 7" xfId="1748" xr:uid="{00000000-0005-0000-0000-0000DA060000}"/>
    <cellStyle name="Normaallaad 2" xfId="1749" xr:uid="{00000000-0005-0000-0000-0000DB060000}"/>
    <cellStyle name="Normaallaad 2 1" xfId="1750" xr:uid="{00000000-0005-0000-0000-0000DC060000}"/>
    <cellStyle name="Normaallaad 2 1 2" xfId="3126" xr:uid="{00000000-0005-0000-0000-0000DD060000}"/>
    <cellStyle name="Normaallaad 2 2" xfId="1751" xr:uid="{00000000-0005-0000-0000-0000DE060000}"/>
    <cellStyle name="Normaallaad 2 2 2" xfId="3127" xr:uid="{00000000-0005-0000-0000-0000DF060000}"/>
    <cellStyle name="Normaallaad 2 3" xfId="3125" xr:uid="{00000000-0005-0000-0000-0000E0060000}"/>
    <cellStyle name="Normaallaad 2_1" xfId="1752" xr:uid="{00000000-0005-0000-0000-0000E1060000}"/>
    <cellStyle name="Normal" xfId="0" builtinId="0"/>
    <cellStyle name="Normal 10" xfId="1753" xr:uid="{00000000-0005-0000-0000-0000E3060000}"/>
    <cellStyle name="Normal 10 1" xfId="1754" xr:uid="{00000000-0005-0000-0000-0000E4060000}"/>
    <cellStyle name="Normal 10 1 2" xfId="3129" xr:uid="{00000000-0005-0000-0000-0000E5060000}"/>
    <cellStyle name="Normal 10 2" xfId="1755" xr:uid="{00000000-0005-0000-0000-0000E6060000}"/>
    <cellStyle name="Normal 10 2 2" xfId="3130" xr:uid="{00000000-0005-0000-0000-0000E7060000}"/>
    <cellStyle name="Normal 10 3" xfId="3128" xr:uid="{00000000-0005-0000-0000-0000E8060000}"/>
    <cellStyle name="Normal 10_1" xfId="1756" xr:uid="{00000000-0005-0000-0000-0000E9060000}"/>
    <cellStyle name="Normal 11" xfId="1757" xr:uid="{00000000-0005-0000-0000-0000EA060000}"/>
    <cellStyle name="Normal 11 1" xfId="1758" xr:uid="{00000000-0005-0000-0000-0000EB060000}"/>
    <cellStyle name="Normal 11 1 2" xfId="3132" xr:uid="{00000000-0005-0000-0000-0000EC060000}"/>
    <cellStyle name="Normal 11 2" xfId="1759" xr:uid="{00000000-0005-0000-0000-0000ED060000}"/>
    <cellStyle name="Normal 11 2 2" xfId="3133" xr:uid="{00000000-0005-0000-0000-0000EE060000}"/>
    <cellStyle name="Normal 11 3" xfId="3131" xr:uid="{00000000-0005-0000-0000-0000EF060000}"/>
    <cellStyle name="Normal 11_1" xfId="1760" xr:uid="{00000000-0005-0000-0000-0000F0060000}"/>
    <cellStyle name="Normal 12" xfId="1761" xr:uid="{00000000-0005-0000-0000-0000F1060000}"/>
    <cellStyle name="Normal 12 1" xfId="1762" xr:uid="{00000000-0005-0000-0000-0000F2060000}"/>
    <cellStyle name="Normal 12 1 2" xfId="3135" xr:uid="{00000000-0005-0000-0000-0000F3060000}"/>
    <cellStyle name="Normal 12 10" xfId="1763" xr:uid="{00000000-0005-0000-0000-0000F4060000}"/>
    <cellStyle name="Normal 12 11" xfId="1764" xr:uid="{00000000-0005-0000-0000-0000F5060000}"/>
    <cellStyle name="Normal 12 12" xfId="1765" xr:uid="{00000000-0005-0000-0000-0000F6060000}"/>
    <cellStyle name="Normal 12 13" xfId="1766" xr:uid="{00000000-0005-0000-0000-0000F7060000}"/>
    <cellStyle name="Normal 12 14" xfId="1767" xr:uid="{00000000-0005-0000-0000-0000F8060000}"/>
    <cellStyle name="Normal 12 15" xfId="1768" xr:uid="{00000000-0005-0000-0000-0000F9060000}"/>
    <cellStyle name="Normal 12 16" xfId="1769" xr:uid="{00000000-0005-0000-0000-0000FA060000}"/>
    <cellStyle name="Normal 12 17" xfId="1770" xr:uid="{00000000-0005-0000-0000-0000FB060000}"/>
    <cellStyle name="Normal 12 18" xfId="1771" xr:uid="{00000000-0005-0000-0000-0000FC060000}"/>
    <cellStyle name="Normal 12 19" xfId="1772" xr:uid="{00000000-0005-0000-0000-0000FD060000}"/>
    <cellStyle name="Normal 12 2" xfId="1773" xr:uid="{00000000-0005-0000-0000-0000FE060000}"/>
    <cellStyle name="Normal 12 2 2" xfId="1774" xr:uid="{00000000-0005-0000-0000-0000FF060000}"/>
    <cellStyle name="Normal 12 2 2 10" xfId="1775" xr:uid="{00000000-0005-0000-0000-000000070000}"/>
    <cellStyle name="Normal 12 2 2 11" xfId="1776" xr:uid="{00000000-0005-0000-0000-000001070000}"/>
    <cellStyle name="Normal 12 2 2 11 2" xfId="1777" xr:uid="{00000000-0005-0000-0000-000002070000}"/>
    <cellStyle name="Normal 12 2 2 11 2 2" xfId="1778" xr:uid="{00000000-0005-0000-0000-000003070000}"/>
    <cellStyle name="Normal 12 2 2 11 2 2 2" xfId="3139" xr:uid="{00000000-0005-0000-0000-000004070000}"/>
    <cellStyle name="Normal 12 2 2 11 2 3" xfId="3138" xr:uid="{00000000-0005-0000-0000-000005070000}"/>
    <cellStyle name="Normal 12 2 2 12" xfId="1779" xr:uid="{00000000-0005-0000-0000-000006070000}"/>
    <cellStyle name="Normal 12 2 2 13" xfId="1780" xr:uid="{00000000-0005-0000-0000-000007070000}"/>
    <cellStyle name="Normal 12 2 2 14" xfId="1781" xr:uid="{00000000-0005-0000-0000-000008070000}"/>
    <cellStyle name="Normal 12 2 2 15" xfId="1782" xr:uid="{00000000-0005-0000-0000-000009070000}"/>
    <cellStyle name="Normal 12 2 2 16" xfId="1783" xr:uid="{00000000-0005-0000-0000-00000A070000}"/>
    <cellStyle name="Normal 12 2 2 17" xfId="1784" xr:uid="{00000000-0005-0000-0000-00000B070000}"/>
    <cellStyle name="Normal 12 2 2 18" xfId="1785" xr:uid="{00000000-0005-0000-0000-00000C070000}"/>
    <cellStyle name="Normal 12 2 2 19" xfId="1786" xr:uid="{00000000-0005-0000-0000-00000D070000}"/>
    <cellStyle name="Normal 12 2 2 2" xfId="1787" xr:uid="{00000000-0005-0000-0000-00000E070000}"/>
    <cellStyle name="Normal 12 2 2 2 2" xfId="1788" xr:uid="{00000000-0005-0000-0000-00000F070000}"/>
    <cellStyle name="Normal 12 2 2 2 2 10" xfId="1789" xr:uid="{00000000-0005-0000-0000-000010070000}"/>
    <cellStyle name="Normal 12 2 2 2 2 11" xfId="1790" xr:uid="{00000000-0005-0000-0000-000011070000}"/>
    <cellStyle name="Normal 12 2 2 2 2 12" xfId="1791" xr:uid="{00000000-0005-0000-0000-000012070000}"/>
    <cellStyle name="Normal 12 2 2 2 2 13" xfId="1792" xr:uid="{00000000-0005-0000-0000-000013070000}"/>
    <cellStyle name="Normal 12 2 2 2 2 13 2" xfId="3141" xr:uid="{00000000-0005-0000-0000-000014070000}"/>
    <cellStyle name="Normal 12 2 2 2 2 14" xfId="3140" xr:uid="{00000000-0005-0000-0000-000015070000}"/>
    <cellStyle name="Normal 12 2 2 2 2 2" xfId="1793" xr:uid="{00000000-0005-0000-0000-000016070000}"/>
    <cellStyle name="Normal 12 2 2 2 2 3" xfId="1794" xr:uid="{00000000-0005-0000-0000-000017070000}"/>
    <cellStyle name="Normal 12 2 2 2 2 4" xfId="1795" xr:uid="{00000000-0005-0000-0000-000018070000}"/>
    <cellStyle name="Normal 12 2 2 2 2 5" xfId="1796" xr:uid="{00000000-0005-0000-0000-000019070000}"/>
    <cellStyle name="Normal 12 2 2 2 2 6" xfId="1797" xr:uid="{00000000-0005-0000-0000-00001A070000}"/>
    <cellStyle name="Normal 12 2 2 2 2 7" xfId="1798" xr:uid="{00000000-0005-0000-0000-00001B070000}"/>
    <cellStyle name="Normal 12 2 2 2 2 8" xfId="1799" xr:uid="{00000000-0005-0000-0000-00001C070000}"/>
    <cellStyle name="Normal 12 2 2 2 2 9" xfId="1800" xr:uid="{00000000-0005-0000-0000-00001D070000}"/>
    <cellStyle name="Normal 12 2 2 2 3" xfId="1801" xr:uid="{00000000-0005-0000-0000-00001E070000}"/>
    <cellStyle name="Normal 12 2 2 20" xfId="1802" xr:uid="{00000000-0005-0000-0000-00001F070000}"/>
    <cellStyle name="Normal 12 2 2 21" xfId="1803" xr:uid="{00000000-0005-0000-0000-000020070000}"/>
    <cellStyle name="Normal 12 2 2 22" xfId="1804" xr:uid="{00000000-0005-0000-0000-000021070000}"/>
    <cellStyle name="Normal 12 2 2 22 2" xfId="3142" xr:uid="{00000000-0005-0000-0000-000022070000}"/>
    <cellStyle name="Normal 12 2 2 23" xfId="3137" xr:uid="{00000000-0005-0000-0000-000023070000}"/>
    <cellStyle name="Normal 12 2 2 3" xfId="1805" xr:uid="{00000000-0005-0000-0000-000024070000}"/>
    <cellStyle name="Normal 12 2 2 4" xfId="1806" xr:uid="{00000000-0005-0000-0000-000025070000}"/>
    <cellStyle name="Normal 12 2 2 5" xfId="1807" xr:uid="{00000000-0005-0000-0000-000026070000}"/>
    <cellStyle name="Normal 12 2 2 6" xfId="1808" xr:uid="{00000000-0005-0000-0000-000027070000}"/>
    <cellStyle name="Normal 12 2 2 7" xfId="1809" xr:uid="{00000000-0005-0000-0000-000028070000}"/>
    <cellStyle name="Normal 12 2 2 8" xfId="1810" xr:uid="{00000000-0005-0000-0000-000029070000}"/>
    <cellStyle name="Normal 12 2 2 9" xfId="1811" xr:uid="{00000000-0005-0000-0000-00002A070000}"/>
    <cellStyle name="Normal 12 2 3" xfId="1812" xr:uid="{00000000-0005-0000-0000-00002B070000}"/>
    <cellStyle name="Normal 12 2 3 10" xfId="1813" xr:uid="{00000000-0005-0000-0000-00002C070000}"/>
    <cellStyle name="Normal 12 2 3 11" xfId="1814" xr:uid="{00000000-0005-0000-0000-00002D070000}"/>
    <cellStyle name="Normal 12 2 3 12" xfId="1815" xr:uid="{00000000-0005-0000-0000-00002E070000}"/>
    <cellStyle name="Normal 12 2 3 13" xfId="1816" xr:uid="{00000000-0005-0000-0000-00002F070000}"/>
    <cellStyle name="Normal 12 2 3 13 2" xfId="3144" xr:uid="{00000000-0005-0000-0000-000030070000}"/>
    <cellStyle name="Normal 12 2 3 14" xfId="3143" xr:uid="{00000000-0005-0000-0000-000031070000}"/>
    <cellStyle name="Normal 12 2 3 2" xfId="1817" xr:uid="{00000000-0005-0000-0000-000032070000}"/>
    <cellStyle name="Normal 12 2 3 3" xfId="1818" xr:uid="{00000000-0005-0000-0000-000033070000}"/>
    <cellStyle name="Normal 12 2 3 4" xfId="1819" xr:uid="{00000000-0005-0000-0000-000034070000}"/>
    <cellStyle name="Normal 12 2 3 5" xfId="1820" xr:uid="{00000000-0005-0000-0000-000035070000}"/>
    <cellStyle name="Normal 12 2 3 6" xfId="1821" xr:uid="{00000000-0005-0000-0000-000036070000}"/>
    <cellStyle name="Normal 12 2 3 7" xfId="1822" xr:uid="{00000000-0005-0000-0000-000037070000}"/>
    <cellStyle name="Normal 12 2 3 8" xfId="1823" xr:uid="{00000000-0005-0000-0000-000038070000}"/>
    <cellStyle name="Normal 12 2 3 9" xfId="1824" xr:uid="{00000000-0005-0000-0000-000039070000}"/>
    <cellStyle name="Normal 12 2 4" xfId="3136" xr:uid="{00000000-0005-0000-0000-00003A070000}"/>
    <cellStyle name="Normal 12 2_1_2" xfId="1825" xr:uid="{00000000-0005-0000-0000-00003B070000}"/>
    <cellStyle name="Normal 12 20" xfId="1826" xr:uid="{00000000-0005-0000-0000-00003C070000}"/>
    <cellStyle name="Normal 12 21" xfId="1827" xr:uid="{00000000-0005-0000-0000-00003D070000}"/>
    <cellStyle name="Normal 12 22" xfId="1828" xr:uid="{00000000-0005-0000-0000-00003E070000}"/>
    <cellStyle name="Normal 12 23" xfId="1829" xr:uid="{00000000-0005-0000-0000-00003F070000}"/>
    <cellStyle name="Normal 12 24" xfId="1830" xr:uid="{00000000-0005-0000-0000-000040070000}"/>
    <cellStyle name="Normal 12 25" xfId="1831" xr:uid="{00000000-0005-0000-0000-000041070000}"/>
    <cellStyle name="Normal 12 26" xfId="1832" xr:uid="{00000000-0005-0000-0000-000042070000}"/>
    <cellStyle name="Normal 12 27" xfId="1833" xr:uid="{00000000-0005-0000-0000-000043070000}"/>
    <cellStyle name="Normal 12 28" xfId="1834" xr:uid="{00000000-0005-0000-0000-000044070000}"/>
    <cellStyle name="Normal 12 29" xfId="1835" xr:uid="{00000000-0005-0000-0000-000045070000}"/>
    <cellStyle name="Normal 12 29 2" xfId="1836" xr:uid="{00000000-0005-0000-0000-000046070000}"/>
    <cellStyle name="Normal 12 29 2 2" xfId="1837" xr:uid="{00000000-0005-0000-0000-000047070000}"/>
    <cellStyle name="Normal 12 29 2 2 2" xfId="3146" xr:uid="{00000000-0005-0000-0000-000048070000}"/>
    <cellStyle name="Normal 12 29 2 3" xfId="3145" xr:uid="{00000000-0005-0000-0000-000049070000}"/>
    <cellStyle name="Normal 12 3" xfId="1838" xr:uid="{00000000-0005-0000-0000-00004A070000}"/>
    <cellStyle name="Normal 12 30" xfId="1839" xr:uid="{00000000-0005-0000-0000-00004B070000}"/>
    <cellStyle name="Normal 12 31" xfId="1840" xr:uid="{00000000-0005-0000-0000-00004C070000}"/>
    <cellStyle name="Normal 12 32" xfId="1841" xr:uid="{00000000-0005-0000-0000-00004D070000}"/>
    <cellStyle name="Normal 12 33" xfId="1842" xr:uid="{00000000-0005-0000-0000-00004E070000}"/>
    <cellStyle name="Normal 12 34" xfId="1843" xr:uid="{00000000-0005-0000-0000-00004F070000}"/>
    <cellStyle name="Normal 12 35" xfId="1844" xr:uid="{00000000-0005-0000-0000-000050070000}"/>
    <cellStyle name="Normal 12 36" xfId="1845" xr:uid="{00000000-0005-0000-0000-000051070000}"/>
    <cellStyle name="Normal 12 37" xfId="1846" xr:uid="{00000000-0005-0000-0000-000052070000}"/>
    <cellStyle name="Normal 12 38" xfId="1847" xr:uid="{00000000-0005-0000-0000-000053070000}"/>
    <cellStyle name="Normal 12 39" xfId="1848" xr:uid="{00000000-0005-0000-0000-000054070000}"/>
    <cellStyle name="Normal 12 4" xfId="1849" xr:uid="{00000000-0005-0000-0000-000055070000}"/>
    <cellStyle name="Normal 12 40" xfId="3134" xr:uid="{00000000-0005-0000-0000-000056070000}"/>
    <cellStyle name="Normal 12 5" xfId="1850" xr:uid="{00000000-0005-0000-0000-000057070000}"/>
    <cellStyle name="Normal 12 6" xfId="1851" xr:uid="{00000000-0005-0000-0000-000058070000}"/>
    <cellStyle name="Normal 12 7" xfId="1852" xr:uid="{00000000-0005-0000-0000-000059070000}"/>
    <cellStyle name="Normal 12 8" xfId="1853" xr:uid="{00000000-0005-0000-0000-00005A070000}"/>
    <cellStyle name="Normal 12 9" xfId="1854" xr:uid="{00000000-0005-0000-0000-00005B070000}"/>
    <cellStyle name="Normal 12_1" xfId="1855" xr:uid="{00000000-0005-0000-0000-00005C070000}"/>
    <cellStyle name="Normal 13" xfId="1856" xr:uid="{00000000-0005-0000-0000-00005D070000}"/>
    <cellStyle name="Normal 13 1" xfId="1857" xr:uid="{00000000-0005-0000-0000-00005E070000}"/>
    <cellStyle name="Normal 13 1 2" xfId="3148" xr:uid="{00000000-0005-0000-0000-00005F070000}"/>
    <cellStyle name="Normal 13 2" xfId="1858" xr:uid="{00000000-0005-0000-0000-000060070000}"/>
    <cellStyle name="Normal 13 2 2" xfId="1859" xr:uid="{00000000-0005-0000-0000-000061070000}"/>
    <cellStyle name="Normal 13 2 2 2" xfId="3150" xr:uid="{00000000-0005-0000-0000-000062070000}"/>
    <cellStyle name="Normal 13 2 3" xfId="3149" xr:uid="{00000000-0005-0000-0000-000063070000}"/>
    <cellStyle name="Normal 13 3" xfId="1860" xr:uid="{00000000-0005-0000-0000-000064070000}"/>
    <cellStyle name="Normal 13 4" xfId="3147" xr:uid="{00000000-0005-0000-0000-000065070000}"/>
    <cellStyle name="Normal 13_1" xfId="1861" xr:uid="{00000000-0005-0000-0000-000066070000}"/>
    <cellStyle name="Normal 14" xfId="1862" xr:uid="{00000000-0005-0000-0000-000067070000}"/>
    <cellStyle name="Normal 14 1" xfId="1863" xr:uid="{00000000-0005-0000-0000-000068070000}"/>
    <cellStyle name="Normal 14 1 2" xfId="3152" xr:uid="{00000000-0005-0000-0000-000069070000}"/>
    <cellStyle name="Normal 14 10" xfId="1864" xr:uid="{00000000-0005-0000-0000-00006A070000}"/>
    <cellStyle name="Normal 14 11" xfId="1865" xr:uid="{00000000-0005-0000-0000-00006B070000}"/>
    <cellStyle name="Normal 14 12" xfId="1866" xr:uid="{00000000-0005-0000-0000-00006C070000}"/>
    <cellStyle name="Normal 14 13" xfId="1867" xr:uid="{00000000-0005-0000-0000-00006D070000}"/>
    <cellStyle name="Normal 14 14" xfId="1868" xr:uid="{00000000-0005-0000-0000-00006E070000}"/>
    <cellStyle name="Normal 14 15" xfId="1869" xr:uid="{00000000-0005-0000-0000-00006F070000}"/>
    <cellStyle name="Normal 14 16" xfId="1870" xr:uid="{00000000-0005-0000-0000-000070070000}"/>
    <cellStyle name="Normal 14 17" xfId="1871" xr:uid="{00000000-0005-0000-0000-000071070000}"/>
    <cellStyle name="Normal 14 18" xfId="1872" xr:uid="{00000000-0005-0000-0000-000072070000}"/>
    <cellStyle name="Normal 14 19" xfId="1873" xr:uid="{00000000-0005-0000-0000-000073070000}"/>
    <cellStyle name="Normal 14 2" xfId="1874" xr:uid="{00000000-0005-0000-0000-000074070000}"/>
    <cellStyle name="Normal 14 2 2" xfId="1875" xr:uid="{00000000-0005-0000-0000-000075070000}"/>
    <cellStyle name="Normal 14 2 3" xfId="3153" xr:uid="{00000000-0005-0000-0000-000076070000}"/>
    <cellStyle name="Normal 14 20" xfId="1876" xr:uid="{00000000-0005-0000-0000-000077070000}"/>
    <cellStyle name="Normal 14 21" xfId="1877" xr:uid="{00000000-0005-0000-0000-000078070000}"/>
    <cellStyle name="Normal 14 22" xfId="3151" xr:uid="{00000000-0005-0000-0000-000079070000}"/>
    <cellStyle name="Normal 14 3" xfId="1878" xr:uid="{00000000-0005-0000-0000-00007A070000}"/>
    <cellStyle name="Normal 14 4" xfId="1879" xr:uid="{00000000-0005-0000-0000-00007B070000}"/>
    <cellStyle name="Normal 14 5" xfId="1880" xr:uid="{00000000-0005-0000-0000-00007C070000}"/>
    <cellStyle name="Normal 14 6" xfId="1881" xr:uid="{00000000-0005-0000-0000-00007D070000}"/>
    <cellStyle name="Normal 14 7" xfId="1882" xr:uid="{00000000-0005-0000-0000-00007E070000}"/>
    <cellStyle name="Normal 14 8" xfId="1883" xr:uid="{00000000-0005-0000-0000-00007F070000}"/>
    <cellStyle name="Normal 14 9" xfId="1884" xr:uid="{00000000-0005-0000-0000-000080070000}"/>
    <cellStyle name="Normal 14_1" xfId="1885" xr:uid="{00000000-0005-0000-0000-000081070000}"/>
    <cellStyle name="Normal 15" xfId="1886" xr:uid="{00000000-0005-0000-0000-000082070000}"/>
    <cellStyle name="Normal 15 1" xfId="1887" xr:uid="{00000000-0005-0000-0000-000083070000}"/>
    <cellStyle name="Normal 15 1 2" xfId="3155" xr:uid="{00000000-0005-0000-0000-000084070000}"/>
    <cellStyle name="Normal 15 10" xfId="1888" xr:uid="{00000000-0005-0000-0000-000085070000}"/>
    <cellStyle name="Normal 15 11" xfId="1889" xr:uid="{00000000-0005-0000-0000-000086070000}"/>
    <cellStyle name="Normal 15 12" xfId="1890" xr:uid="{00000000-0005-0000-0000-000087070000}"/>
    <cellStyle name="Normal 15 13" xfId="1891" xr:uid="{00000000-0005-0000-0000-000088070000}"/>
    <cellStyle name="Normal 15 14" xfId="1892" xr:uid="{00000000-0005-0000-0000-000089070000}"/>
    <cellStyle name="Normal 15 15" xfId="1893" xr:uid="{00000000-0005-0000-0000-00008A070000}"/>
    <cellStyle name="Normal 15 16" xfId="1894" xr:uid="{00000000-0005-0000-0000-00008B070000}"/>
    <cellStyle name="Normal 15 17" xfId="1895" xr:uid="{00000000-0005-0000-0000-00008C070000}"/>
    <cellStyle name="Normal 15 18" xfId="1896" xr:uid="{00000000-0005-0000-0000-00008D070000}"/>
    <cellStyle name="Normal 15 19" xfId="1897" xr:uid="{00000000-0005-0000-0000-00008E070000}"/>
    <cellStyle name="Normal 15 2" xfId="1898" xr:uid="{00000000-0005-0000-0000-00008F070000}"/>
    <cellStyle name="Normal 15 2 2" xfId="1899" xr:uid="{00000000-0005-0000-0000-000090070000}"/>
    <cellStyle name="Normal 15 2 3" xfId="3156" xr:uid="{00000000-0005-0000-0000-000091070000}"/>
    <cellStyle name="Normal 15 20" xfId="1900" xr:uid="{00000000-0005-0000-0000-000092070000}"/>
    <cellStyle name="Normal 15 21" xfId="1901" xr:uid="{00000000-0005-0000-0000-000093070000}"/>
    <cellStyle name="Normal 15 22" xfId="3154" xr:uid="{00000000-0005-0000-0000-000094070000}"/>
    <cellStyle name="Normal 15 3" xfId="1902" xr:uid="{00000000-0005-0000-0000-000095070000}"/>
    <cellStyle name="Normal 15 4" xfId="1903" xr:uid="{00000000-0005-0000-0000-000096070000}"/>
    <cellStyle name="Normal 15 5" xfId="1904" xr:uid="{00000000-0005-0000-0000-000097070000}"/>
    <cellStyle name="Normal 15 6" xfId="1905" xr:uid="{00000000-0005-0000-0000-000098070000}"/>
    <cellStyle name="Normal 15 7" xfId="1906" xr:uid="{00000000-0005-0000-0000-000099070000}"/>
    <cellStyle name="Normal 15 8" xfId="1907" xr:uid="{00000000-0005-0000-0000-00009A070000}"/>
    <cellStyle name="Normal 15 9" xfId="1908" xr:uid="{00000000-0005-0000-0000-00009B070000}"/>
    <cellStyle name="Normal 15_1" xfId="1909" xr:uid="{00000000-0005-0000-0000-00009C070000}"/>
    <cellStyle name="Normal 16" xfId="1910" xr:uid="{00000000-0005-0000-0000-00009D070000}"/>
    <cellStyle name="Normal 16 1" xfId="1911" xr:uid="{00000000-0005-0000-0000-00009E070000}"/>
    <cellStyle name="Normal 16 1 2" xfId="3158" xr:uid="{00000000-0005-0000-0000-00009F070000}"/>
    <cellStyle name="Normal 16 10" xfId="1912" xr:uid="{00000000-0005-0000-0000-0000A0070000}"/>
    <cellStyle name="Normal 16 11" xfId="1913" xr:uid="{00000000-0005-0000-0000-0000A1070000}"/>
    <cellStyle name="Normal 16 12" xfId="1914" xr:uid="{00000000-0005-0000-0000-0000A2070000}"/>
    <cellStyle name="Normal 16 13" xfId="1915" xr:uid="{00000000-0005-0000-0000-0000A3070000}"/>
    <cellStyle name="Normal 16 14" xfId="1916" xr:uid="{00000000-0005-0000-0000-0000A4070000}"/>
    <cellStyle name="Normal 16 15" xfId="1917" xr:uid="{00000000-0005-0000-0000-0000A5070000}"/>
    <cellStyle name="Normal 16 16" xfId="1918" xr:uid="{00000000-0005-0000-0000-0000A6070000}"/>
    <cellStyle name="Normal 16 17" xfId="1919" xr:uid="{00000000-0005-0000-0000-0000A7070000}"/>
    <cellStyle name="Normal 16 18" xfId="1920" xr:uid="{00000000-0005-0000-0000-0000A8070000}"/>
    <cellStyle name="Normal 16 19" xfId="1921" xr:uid="{00000000-0005-0000-0000-0000A9070000}"/>
    <cellStyle name="Normal 16 2" xfId="1922" xr:uid="{00000000-0005-0000-0000-0000AA070000}"/>
    <cellStyle name="Normal 16 2 2" xfId="1923" xr:uid="{00000000-0005-0000-0000-0000AB070000}"/>
    <cellStyle name="Normal 16 2 3" xfId="3159" xr:uid="{00000000-0005-0000-0000-0000AC070000}"/>
    <cellStyle name="Normal 16 20" xfId="1924" xr:uid="{00000000-0005-0000-0000-0000AD070000}"/>
    <cellStyle name="Normal 16 21" xfId="1925" xr:uid="{00000000-0005-0000-0000-0000AE070000}"/>
    <cellStyle name="Normal 16 22" xfId="3157" xr:uid="{00000000-0005-0000-0000-0000AF070000}"/>
    <cellStyle name="Normal 16 3" xfId="1926" xr:uid="{00000000-0005-0000-0000-0000B0070000}"/>
    <cellStyle name="Normal 16 4" xfId="1927" xr:uid="{00000000-0005-0000-0000-0000B1070000}"/>
    <cellStyle name="Normal 16 5" xfId="1928" xr:uid="{00000000-0005-0000-0000-0000B2070000}"/>
    <cellStyle name="Normal 16 6" xfId="1929" xr:uid="{00000000-0005-0000-0000-0000B3070000}"/>
    <cellStyle name="Normal 16 7" xfId="1930" xr:uid="{00000000-0005-0000-0000-0000B4070000}"/>
    <cellStyle name="Normal 16 8" xfId="1931" xr:uid="{00000000-0005-0000-0000-0000B5070000}"/>
    <cellStyle name="Normal 16 9" xfId="1932" xr:uid="{00000000-0005-0000-0000-0000B6070000}"/>
    <cellStyle name="Normal 16_1" xfId="1933" xr:uid="{00000000-0005-0000-0000-0000B7070000}"/>
    <cellStyle name="Normal 17" xfId="1934" xr:uid="{00000000-0005-0000-0000-0000B8070000}"/>
    <cellStyle name="Normal 17 1" xfId="1935" xr:uid="{00000000-0005-0000-0000-0000B9070000}"/>
    <cellStyle name="Normal 17 1 2" xfId="3161" xr:uid="{00000000-0005-0000-0000-0000BA070000}"/>
    <cellStyle name="Normal 17 10" xfId="1936" xr:uid="{00000000-0005-0000-0000-0000BB070000}"/>
    <cellStyle name="Normal 17 11" xfId="1937" xr:uid="{00000000-0005-0000-0000-0000BC070000}"/>
    <cellStyle name="Normal 17 12" xfId="1938" xr:uid="{00000000-0005-0000-0000-0000BD070000}"/>
    <cellStyle name="Normal 17 13" xfId="1939" xr:uid="{00000000-0005-0000-0000-0000BE070000}"/>
    <cellStyle name="Normal 17 14" xfId="1940" xr:uid="{00000000-0005-0000-0000-0000BF070000}"/>
    <cellStyle name="Normal 17 15" xfId="1941" xr:uid="{00000000-0005-0000-0000-0000C0070000}"/>
    <cellStyle name="Normal 17 16" xfId="1942" xr:uid="{00000000-0005-0000-0000-0000C1070000}"/>
    <cellStyle name="Normal 17 17" xfId="1943" xr:uid="{00000000-0005-0000-0000-0000C2070000}"/>
    <cellStyle name="Normal 17 18" xfId="1944" xr:uid="{00000000-0005-0000-0000-0000C3070000}"/>
    <cellStyle name="Normal 17 19" xfId="1945" xr:uid="{00000000-0005-0000-0000-0000C4070000}"/>
    <cellStyle name="Normal 17 2" xfId="1946" xr:uid="{00000000-0005-0000-0000-0000C5070000}"/>
    <cellStyle name="Normal 17 2 2" xfId="1947" xr:uid="{00000000-0005-0000-0000-0000C6070000}"/>
    <cellStyle name="Normal 17 2 3" xfId="3162" xr:uid="{00000000-0005-0000-0000-0000C7070000}"/>
    <cellStyle name="Normal 17 20" xfId="1948" xr:uid="{00000000-0005-0000-0000-0000C8070000}"/>
    <cellStyle name="Normal 17 21" xfId="1949" xr:uid="{00000000-0005-0000-0000-0000C9070000}"/>
    <cellStyle name="Normal 17 22" xfId="3160" xr:uid="{00000000-0005-0000-0000-0000CA070000}"/>
    <cellStyle name="Normal 17 3" xfId="1950" xr:uid="{00000000-0005-0000-0000-0000CB070000}"/>
    <cellStyle name="Normal 17 4" xfId="1951" xr:uid="{00000000-0005-0000-0000-0000CC070000}"/>
    <cellStyle name="Normal 17 5" xfId="1952" xr:uid="{00000000-0005-0000-0000-0000CD070000}"/>
    <cellStyle name="Normal 17 6" xfId="1953" xr:uid="{00000000-0005-0000-0000-0000CE070000}"/>
    <cellStyle name="Normal 17 7" xfId="1954" xr:uid="{00000000-0005-0000-0000-0000CF070000}"/>
    <cellStyle name="Normal 17 8" xfId="1955" xr:uid="{00000000-0005-0000-0000-0000D0070000}"/>
    <cellStyle name="Normal 17 9" xfId="1956" xr:uid="{00000000-0005-0000-0000-0000D1070000}"/>
    <cellStyle name="Normal 17_1" xfId="1957" xr:uid="{00000000-0005-0000-0000-0000D2070000}"/>
    <cellStyle name="Normal 18" xfId="1958" xr:uid="{00000000-0005-0000-0000-0000D3070000}"/>
    <cellStyle name="Normal 18 1" xfId="1959" xr:uid="{00000000-0005-0000-0000-0000D4070000}"/>
    <cellStyle name="Normal 18 1 2" xfId="3164" xr:uid="{00000000-0005-0000-0000-0000D5070000}"/>
    <cellStyle name="Normal 18 2" xfId="1960" xr:uid="{00000000-0005-0000-0000-0000D6070000}"/>
    <cellStyle name="Normal 18 2 2" xfId="3165" xr:uid="{00000000-0005-0000-0000-0000D7070000}"/>
    <cellStyle name="Normal 18 3" xfId="3163" xr:uid="{00000000-0005-0000-0000-0000D8070000}"/>
    <cellStyle name="Normal 18_1" xfId="1961" xr:uid="{00000000-0005-0000-0000-0000D9070000}"/>
    <cellStyle name="Normal 19" xfId="1962" xr:uid="{00000000-0005-0000-0000-0000DA070000}"/>
    <cellStyle name="Normal 19 1" xfId="1963" xr:uid="{00000000-0005-0000-0000-0000DB070000}"/>
    <cellStyle name="Normal 19 1 2" xfId="3167" xr:uid="{00000000-0005-0000-0000-0000DC070000}"/>
    <cellStyle name="Normal 19 2" xfId="1964" xr:uid="{00000000-0005-0000-0000-0000DD070000}"/>
    <cellStyle name="Normal 19 2 2" xfId="3168" xr:uid="{00000000-0005-0000-0000-0000DE070000}"/>
    <cellStyle name="Normal 19 3" xfId="3166" xr:uid="{00000000-0005-0000-0000-0000DF070000}"/>
    <cellStyle name="Normal 19_1" xfId="1965" xr:uid="{00000000-0005-0000-0000-0000E0070000}"/>
    <cellStyle name="Normal 2" xfId="1966" xr:uid="{00000000-0005-0000-0000-0000E1070000}"/>
    <cellStyle name="Normal 2 1" xfId="1967" xr:uid="{00000000-0005-0000-0000-0000E2070000}"/>
    <cellStyle name="Normal 2 1 2" xfId="3170" xr:uid="{00000000-0005-0000-0000-0000E3070000}"/>
    <cellStyle name="Normal 2 10" xfId="1968" xr:uid="{00000000-0005-0000-0000-0000E4070000}"/>
    <cellStyle name="Normal 2 11" xfId="1969" xr:uid="{00000000-0005-0000-0000-0000E5070000}"/>
    <cellStyle name="Normal 2 12" xfId="1970" xr:uid="{00000000-0005-0000-0000-0000E6070000}"/>
    <cellStyle name="Normal 2 13" xfId="1971" xr:uid="{00000000-0005-0000-0000-0000E7070000}"/>
    <cellStyle name="Normal 2 14" xfId="1972" xr:uid="{00000000-0005-0000-0000-0000E8070000}"/>
    <cellStyle name="Normal 2 15" xfId="1973" xr:uid="{00000000-0005-0000-0000-0000E9070000}"/>
    <cellStyle name="Normal 2 15 10" xfId="1974" xr:uid="{00000000-0005-0000-0000-0000EA070000}"/>
    <cellStyle name="Normal 2 15 11" xfId="1975" xr:uid="{00000000-0005-0000-0000-0000EB070000}"/>
    <cellStyle name="Normal 2 15 12" xfId="1976" xr:uid="{00000000-0005-0000-0000-0000EC070000}"/>
    <cellStyle name="Normal 2 15 13" xfId="1977" xr:uid="{00000000-0005-0000-0000-0000ED070000}"/>
    <cellStyle name="Normal 2 15 14" xfId="1978" xr:uid="{00000000-0005-0000-0000-0000EE070000}"/>
    <cellStyle name="Normal 2 15 15" xfId="1979" xr:uid="{00000000-0005-0000-0000-0000EF070000}"/>
    <cellStyle name="Normal 2 15 16" xfId="1980" xr:uid="{00000000-0005-0000-0000-0000F0070000}"/>
    <cellStyle name="Normal 2 15 17" xfId="1981" xr:uid="{00000000-0005-0000-0000-0000F1070000}"/>
    <cellStyle name="Normal 2 15 18" xfId="1982" xr:uid="{00000000-0005-0000-0000-0000F2070000}"/>
    <cellStyle name="Normal 2 15 19" xfId="1983" xr:uid="{00000000-0005-0000-0000-0000F3070000}"/>
    <cellStyle name="Normal 2 15 2" xfId="1984" xr:uid="{00000000-0005-0000-0000-0000F4070000}"/>
    <cellStyle name="Normal 2 15 20" xfId="1985" xr:uid="{00000000-0005-0000-0000-0000F5070000}"/>
    <cellStyle name="Normal 2 15 20 2" xfId="3172" xr:uid="{00000000-0005-0000-0000-0000F6070000}"/>
    <cellStyle name="Normal 2 15 21" xfId="3171" xr:uid="{00000000-0005-0000-0000-0000F7070000}"/>
    <cellStyle name="Normal 2 15 3" xfId="1986" xr:uid="{00000000-0005-0000-0000-0000F8070000}"/>
    <cellStyle name="Normal 2 15 4" xfId="1987" xr:uid="{00000000-0005-0000-0000-0000F9070000}"/>
    <cellStyle name="Normal 2 15 5" xfId="1988" xr:uid="{00000000-0005-0000-0000-0000FA070000}"/>
    <cellStyle name="Normal 2 15 6" xfId="1989" xr:uid="{00000000-0005-0000-0000-0000FB070000}"/>
    <cellStyle name="Normal 2 15 7" xfId="1990" xr:uid="{00000000-0005-0000-0000-0000FC070000}"/>
    <cellStyle name="Normal 2 15 8" xfId="1991" xr:uid="{00000000-0005-0000-0000-0000FD070000}"/>
    <cellStyle name="Normal 2 15 9" xfId="1992" xr:uid="{00000000-0005-0000-0000-0000FE070000}"/>
    <cellStyle name="Normal 2 16" xfId="1993" xr:uid="{00000000-0005-0000-0000-0000FF070000}"/>
    <cellStyle name="Normal 2 16 10" xfId="1994" xr:uid="{00000000-0005-0000-0000-000000080000}"/>
    <cellStyle name="Normal 2 16 11" xfId="1995" xr:uid="{00000000-0005-0000-0000-000001080000}"/>
    <cellStyle name="Normal 2 16 12" xfId="1996" xr:uid="{00000000-0005-0000-0000-000002080000}"/>
    <cellStyle name="Normal 2 16 13" xfId="1997" xr:uid="{00000000-0005-0000-0000-000003080000}"/>
    <cellStyle name="Normal 2 16 14" xfId="1998" xr:uid="{00000000-0005-0000-0000-000004080000}"/>
    <cellStyle name="Normal 2 16 15" xfId="1999" xr:uid="{00000000-0005-0000-0000-000005080000}"/>
    <cellStyle name="Normal 2 16 16" xfId="2000" xr:uid="{00000000-0005-0000-0000-000006080000}"/>
    <cellStyle name="Normal 2 16 17" xfId="2001" xr:uid="{00000000-0005-0000-0000-000007080000}"/>
    <cellStyle name="Normal 2 16 18" xfId="2002" xr:uid="{00000000-0005-0000-0000-000008080000}"/>
    <cellStyle name="Normal 2 16 19" xfId="2003" xr:uid="{00000000-0005-0000-0000-000009080000}"/>
    <cellStyle name="Normal 2 16 2" xfId="2004" xr:uid="{00000000-0005-0000-0000-00000A080000}"/>
    <cellStyle name="Normal 2 16 20" xfId="2005" xr:uid="{00000000-0005-0000-0000-00000B080000}"/>
    <cellStyle name="Normal 2 16 20 2" xfId="3174" xr:uid="{00000000-0005-0000-0000-00000C080000}"/>
    <cellStyle name="Normal 2 16 21" xfId="3173" xr:uid="{00000000-0005-0000-0000-00000D080000}"/>
    <cellStyle name="Normal 2 16 3" xfId="2006" xr:uid="{00000000-0005-0000-0000-00000E080000}"/>
    <cellStyle name="Normal 2 16 4" xfId="2007" xr:uid="{00000000-0005-0000-0000-00000F080000}"/>
    <cellStyle name="Normal 2 16 5" xfId="2008" xr:uid="{00000000-0005-0000-0000-000010080000}"/>
    <cellStyle name="Normal 2 16 6" xfId="2009" xr:uid="{00000000-0005-0000-0000-000011080000}"/>
    <cellStyle name="Normal 2 16 7" xfId="2010" xr:uid="{00000000-0005-0000-0000-000012080000}"/>
    <cellStyle name="Normal 2 16 8" xfId="2011" xr:uid="{00000000-0005-0000-0000-000013080000}"/>
    <cellStyle name="Normal 2 16 9" xfId="2012" xr:uid="{00000000-0005-0000-0000-000014080000}"/>
    <cellStyle name="Normal 2 17" xfId="2013" xr:uid="{00000000-0005-0000-0000-000015080000}"/>
    <cellStyle name="Normal 2 18" xfId="2014" xr:uid="{00000000-0005-0000-0000-000016080000}"/>
    <cellStyle name="Normal 2 18 2" xfId="3175" xr:uid="{00000000-0005-0000-0000-000017080000}"/>
    <cellStyle name="Normal 2 19" xfId="2015" xr:uid="{00000000-0005-0000-0000-000018080000}"/>
    <cellStyle name="Normal 2 19 2" xfId="3176" xr:uid="{00000000-0005-0000-0000-000019080000}"/>
    <cellStyle name="Normal 2 2" xfId="2016" xr:uid="{00000000-0005-0000-0000-00001A080000}"/>
    <cellStyle name="Normal 2 2 1" xfId="2017" xr:uid="{00000000-0005-0000-0000-00001B080000}"/>
    <cellStyle name="Normal 2 2 10" xfId="2018" xr:uid="{00000000-0005-0000-0000-00001C080000}"/>
    <cellStyle name="Normal 2 2 10 2" xfId="3178" xr:uid="{00000000-0005-0000-0000-00001D080000}"/>
    <cellStyle name="Normal 2 2 11" xfId="2019" xr:uid="{00000000-0005-0000-0000-00001E080000}"/>
    <cellStyle name="Normal 2 2 11 10" xfId="2020" xr:uid="{00000000-0005-0000-0000-00001F080000}"/>
    <cellStyle name="Normal 2 2 11 11" xfId="2021" xr:uid="{00000000-0005-0000-0000-000020080000}"/>
    <cellStyle name="Normal 2 2 11 12" xfId="2022" xr:uid="{00000000-0005-0000-0000-000021080000}"/>
    <cellStyle name="Normal 2 2 11 13" xfId="3179" xr:uid="{00000000-0005-0000-0000-000022080000}"/>
    <cellStyle name="Normal 2 2 11 2" xfId="2023" xr:uid="{00000000-0005-0000-0000-000023080000}"/>
    <cellStyle name="Normal 2 2 11 3" xfId="2024" xr:uid="{00000000-0005-0000-0000-000024080000}"/>
    <cellStyle name="Normal 2 2 11 4" xfId="2025" xr:uid="{00000000-0005-0000-0000-000025080000}"/>
    <cellStyle name="Normal 2 2 11 5" xfId="2026" xr:uid="{00000000-0005-0000-0000-000026080000}"/>
    <cellStyle name="Normal 2 2 11 6" xfId="2027" xr:uid="{00000000-0005-0000-0000-000027080000}"/>
    <cellStyle name="Normal 2 2 11 7" xfId="2028" xr:uid="{00000000-0005-0000-0000-000028080000}"/>
    <cellStyle name="Normal 2 2 11 8" xfId="2029" xr:uid="{00000000-0005-0000-0000-000029080000}"/>
    <cellStyle name="Normal 2 2 11 9" xfId="2030" xr:uid="{00000000-0005-0000-0000-00002A080000}"/>
    <cellStyle name="Normal 2 2 12" xfId="2031" xr:uid="{00000000-0005-0000-0000-00002B080000}"/>
    <cellStyle name="Normal 2 2 12 2" xfId="3180" xr:uid="{00000000-0005-0000-0000-00002C080000}"/>
    <cellStyle name="Normal 2 2 13" xfId="2032" xr:uid="{00000000-0005-0000-0000-00002D080000}"/>
    <cellStyle name="Normal 2 2 13 2" xfId="3181" xr:uid="{00000000-0005-0000-0000-00002E080000}"/>
    <cellStyle name="Normal 2 2 14" xfId="2033" xr:uid="{00000000-0005-0000-0000-00002F080000}"/>
    <cellStyle name="Normal 2 2 14 2" xfId="3182" xr:uid="{00000000-0005-0000-0000-000030080000}"/>
    <cellStyle name="Normal 2 2 15" xfId="2034" xr:uid="{00000000-0005-0000-0000-000031080000}"/>
    <cellStyle name="Normal 2 2 15 2" xfId="3183" xr:uid="{00000000-0005-0000-0000-000032080000}"/>
    <cellStyle name="Normal 2 2 16" xfId="2035" xr:uid="{00000000-0005-0000-0000-000033080000}"/>
    <cellStyle name="Normal 2 2 16 2" xfId="3184" xr:uid="{00000000-0005-0000-0000-000034080000}"/>
    <cellStyle name="Normal 2 2 17" xfId="2036" xr:uid="{00000000-0005-0000-0000-000035080000}"/>
    <cellStyle name="Normal 2 2 17 2" xfId="3185" xr:uid="{00000000-0005-0000-0000-000036080000}"/>
    <cellStyle name="Normal 2 2 18" xfId="2037" xr:uid="{00000000-0005-0000-0000-000037080000}"/>
    <cellStyle name="Normal 2 2 18 2" xfId="3186" xr:uid="{00000000-0005-0000-0000-000038080000}"/>
    <cellStyle name="Normal 2 2 19" xfId="2038" xr:uid="{00000000-0005-0000-0000-000039080000}"/>
    <cellStyle name="Normal 2 2 19 2" xfId="3187" xr:uid="{00000000-0005-0000-0000-00003A080000}"/>
    <cellStyle name="Normal 2 2 2" xfId="2039" xr:uid="{00000000-0005-0000-0000-00003B080000}"/>
    <cellStyle name="Normal 2 2 2 1" xfId="2040" xr:uid="{00000000-0005-0000-0000-00003C080000}"/>
    <cellStyle name="Normal 2 2 2 10" xfId="2041" xr:uid="{00000000-0005-0000-0000-00003D080000}"/>
    <cellStyle name="Normal 2 2 2 11" xfId="2042" xr:uid="{00000000-0005-0000-0000-00003E080000}"/>
    <cellStyle name="Normal 2 2 2 11 10" xfId="2043" xr:uid="{00000000-0005-0000-0000-00003F080000}"/>
    <cellStyle name="Normal 2 2 2 11 10 2" xfId="3189" xr:uid="{00000000-0005-0000-0000-000040080000}"/>
    <cellStyle name="Normal 2 2 2 11 11" xfId="2044" xr:uid="{00000000-0005-0000-0000-000041080000}"/>
    <cellStyle name="Normal 2 2 2 11 11 2" xfId="3190" xr:uid="{00000000-0005-0000-0000-000042080000}"/>
    <cellStyle name="Normal 2 2 2 11 12" xfId="2045" xr:uid="{00000000-0005-0000-0000-000043080000}"/>
    <cellStyle name="Normal 2 2 2 11 12 2" xfId="3191" xr:uid="{00000000-0005-0000-0000-000044080000}"/>
    <cellStyle name="Normal 2 2 2 11 2" xfId="2046" xr:uid="{00000000-0005-0000-0000-000045080000}"/>
    <cellStyle name="Normal 2 2 2 11 2 2" xfId="3192" xr:uid="{00000000-0005-0000-0000-000046080000}"/>
    <cellStyle name="Normal 2 2 2 11 3" xfId="2047" xr:uid="{00000000-0005-0000-0000-000047080000}"/>
    <cellStyle name="Normal 2 2 2 11 3 2" xfId="3193" xr:uid="{00000000-0005-0000-0000-000048080000}"/>
    <cellStyle name="Normal 2 2 2 11 4" xfId="2048" xr:uid="{00000000-0005-0000-0000-000049080000}"/>
    <cellStyle name="Normal 2 2 2 11 4 2" xfId="3194" xr:uid="{00000000-0005-0000-0000-00004A080000}"/>
    <cellStyle name="Normal 2 2 2 11 5" xfId="2049" xr:uid="{00000000-0005-0000-0000-00004B080000}"/>
    <cellStyle name="Normal 2 2 2 11 5 2" xfId="3195" xr:uid="{00000000-0005-0000-0000-00004C080000}"/>
    <cellStyle name="Normal 2 2 2 11 6" xfId="2050" xr:uid="{00000000-0005-0000-0000-00004D080000}"/>
    <cellStyle name="Normal 2 2 2 11 6 2" xfId="3196" xr:uid="{00000000-0005-0000-0000-00004E080000}"/>
    <cellStyle name="Normal 2 2 2 11 7" xfId="2051" xr:uid="{00000000-0005-0000-0000-00004F080000}"/>
    <cellStyle name="Normal 2 2 2 11 7 2" xfId="3197" xr:uid="{00000000-0005-0000-0000-000050080000}"/>
    <cellStyle name="Normal 2 2 2 11 8" xfId="2052" xr:uid="{00000000-0005-0000-0000-000051080000}"/>
    <cellStyle name="Normal 2 2 2 11 8 2" xfId="3198" xr:uid="{00000000-0005-0000-0000-000052080000}"/>
    <cellStyle name="Normal 2 2 2 11 9" xfId="2053" xr:uid="{00000000-0005-0000-0000-000053080000}"/>
    <cellStyle name="Normal 2 2 2 11 9 2" xfId="3199" xr:uid="{00000000-0005-0000-0000-000054080000}"/>
    <cellStyle name="Normal 2 2 2 12" xfId="2054" xr:uid="{00000000-0005-0000-0000-000055080000}"/>
    <cellStyle name="Normal 2 2 2 13" xfId="2055" xr:uid="{00000000-0005-0000-0000-000056080000}"/>
    <cellStyle name="Normal 2 2 2 14" xfId="2056" xr:uid="{00000000-0005-0000-0000-000057080000}"/>
    <cellStyle name="Normal 2 2 2 15" xfId="2057" xr:uid="{00000000-0005-0000-0000-000058080000}"/>
    <cellStyle name="Normal 2 2 2 16" xfId="2058" xr:uid="{00000000-0005-0000-0000-000059080000}"/>
    <cellStyle name="Normal 2 2 2 17" xfId="2059" xr:uid="{00000000-0005-0000-0000-00005A080000}"/>
    <cellStyle name="Normal 2 2 2 18" xfId="2060" xr:uid="{00000000-0005-0000-0000-00005B080000}"/>
    <cellStyle name="Normal 2 2 2 19" xfId="2061" xr:uid="{00000000-0005-0000-0000-00005C080000}"/>
    <cellStyle name="Normal 2 2 2 2" xfId="2062" xr:uid="{00000000-0005-0000-0000-00005D080000}"/>
    <cellStyle name="Normal 2 2 2 2 10" xfId="2063" xr:uid="{00000000-0005-0000-0000-00005E080000}"/>
    <cellStyle name="Normal 2 2 2 2 10 2" xfId="3200" xr:uid="{00000000-0005-0000-0000-00005F080000}"/>
    <cellStyle name="Normal 2 2 2 2 11" xfId="2064" xr:uid="{00000000-0005-0000-0000-000060080000}"/>
    <cellStyle name="Normal 2 2 2 2 11 2" xfId="3201" xr:uid="{00000000-0005-0000-0000-000061080000}"/>
    <cellStyle name="Normal 2 2 2 2 12" xfId="2065" xr:uid="{00000000-0005-0000-0000-000062080000}"/>
    <cellStyle name="Normal 2 2 2 2 12 2" xfId="3202" xr:uid="{00000000-0005-0000-0000-000063080000}"/>
    <cellStyle name="Normal 2 2 2 2 13" xfId="2066" xr:uid="{00000000-0005-0000-0000-000064080000}"/>
    <cellStyle name="Normal 2 2 2 2 13 2" xfId="3203" xr:uid="{00000000-0005-0000-0000-000065080000}"/>
    <cellStyle name="Normal 2 2 2 2 2" xfId="2067" xr:uid="{00000000-0005-0000-0000-000066080000}"/>
    <cellStyle name="Normal 2 2 2 2 2 10" xfId="2068" xr:uid="{00000000-0005-0000-0000-000067080000}"/>
    <cellStyle name="Normal 2 2 2 2 2 11" xfId="2069" xr:uid="{00000000-0005-0000-0000-000068080000}"/>
    <cellStyle name="Normal 2 2 2 2 2 12" xfId="2070" xr:uid="{00000000-0005-0000-0000-000069080000}"/>
    <cellStyle name="Normal 2 2 2 2 2 13" xfId="3204" xr:uid="{00000000-0005-0000-0000-00006A080000}"/>
    <cellStyle name="Normal 2 2 2 2 2 2" xfId="2071" xr:uid="{00000000-0005-0000-0000-00006B080000}"/>
    <cellStyle name="Normal 2 2 2 2 2 3" xfId="2072" xr:uid="{00000000-0005-0000-0000-00006C080000}"/>
    <cellStyle name="Normal 2 2 2 2 2 4" xfId="2073" xr:uid="{00000000-0005-0000-0000-00006D080000}"/>
    <cellStyle name="Normal 2 2 2 2 2 5" xfId="2074" xr:uid="{00000000-0005-0000-0000-00006E080000}"/>
    <cellStyle name="Normal 2 2 2 2 2 6" xfId="2075" xr:uid="{00000000-0005-0000-0000-00006F080000}"/>
    <cellStyle name="Normal 2 2 2 2 2 7" xfId="2076" xr:uid="{00000000-0005-0000-0000-000070080000}"/>
    <cellStyle name="Normal 2 2 2 2 2 8" xfId="2077" xr:uid="{00000000-0005-0000-0000-000071080000}"/>
    <cellStyle name="Normal 2 2 2 2 2 9" xfId="2078" xr:uid="{00000000-0005-0000-0000-000072080000}"/>
    <cellStyle name="Normal 2 2 2 2 3" xfId="2079" xr:uid="{00000000-0005-0000-0000-000073080000}"/>
    <cellStyle name="Normal 2 2 2 2 4" xfId="2080" xr:uid="{00000000-0005-0000-0000-000074080000}"/>
    <cellStyle name="Normal 2 2 2 2 4 2" xfId="3205" xr:uid="{00000000-0005-0000-0000-000075080000}"/>
    <cellStyle name="Normal 2 2 2 2 5" xfId="2081" xr:uid="{00000000-0005-0000-0000-000076080000}"/>
    <cellStyle name="Normal 2 2 2 2 5 2" xfId="3206" xr:uid="{00000000-0005-0000-0000-000077080000}"/>
    <cellStyle name="Normal 2 2 2 2 6" xfId="2082" xr:uid="{00000000-0005-0000-0000-000078080000}"/>
    <cellStyle name="Normal 2 2 2 2 6 2" xfId="3207" xr:uid="{00000000-0005-0000-0000-000079080000}"/>
    <cellStyle name="Normal 2 2 2 2 7" xfId="2083" xr:uid="{00000000-0005-0000-0000-00007A080000}"/>
    <cellStyle name="Normal 2 2 2 2 7 2" xfId="3208" xr:uid="{00000000-0005-0000-0000-00007B080000}"/>
    <cellStyle name="Normal 2 2 2 2 8" xfId="2084" xr:uid="{00000000-0005-0000-0000-00007C080000}"/>
    <cellStyle name="Normal 2 2 2 2 8 2" xfId="3209" xr:uid="{00000000-0005-0000-0000-00007D080000}"/>
    <cellStyle name="Normal 2 2 2 2 9" xfId="2085" xr:uid="{00000000-0005-0000-0000-00007E080000}"/>
    <cellStyle name="Normal 2 2 2 2 9 2" xfId="3210" xr:uid="{00000000-0005-0000-0000-00007F080000}"/>
    <cellStyle name="Normal 2 2 2 20" xfId="2086" xr:uid="{00000000-0005-0000-0000-000080080000}"/>
    <cellStyle name="Normal 2 2 2 21" xfId="2087" xr:uid="{00000000-0005-0000-0000-000081080000}"/>
    <cellStyle name="Normal 2 2 2 22" xfId="3188" xr:uid="{00000000-0005-0000-0000-000082080000}"/>
    <cellStyle name="Normal 2 2 2 3" xfId="2088" xr:uid="{00000000-0005-0000-0000-000083080000}"/>
    <cellStyle name="Normal 2 2 2 4" xfId="2089" xr:uid="{00000000-0005-0000-0000-000084080000}"/>
    <cellStyle name="Normal 2 2 2 5" xfId="2090" xr:uid="{00000000-0005-0000-0000-000085080000}"/>
    <cellStyle name="Normal 2 2 2 6" xfId="2091" xr:uid="{00000000-0005-0000-0000-000086080000}"/>
    <cellStyle name="Normal 2 2 2 7" xfId="2092" xr:uid="{00000000-0005-0000-0000-000087080000}"/>
    <cellStyle name="Normal 2 2 2 8" xfId="2093" xr:uid="{00000000-0005-0000-0000-000088080000}"/>
    <cellStyle name="Normal 2 2 2 9" xfId="2094" xr:uid="{00000000-0005-0000-0000-000089080000}"/>
    <cellStyle name="Normal 2 2 2_1_2" xfId="2095" xr:uid="{00000000-0005-0000-0000-00008A080000}"/>
    <cellStyle name="Normal 2 2 20" xfId="2096" xr:uid="{00000000-0005-0000-0000-00008B080000}"/>
    <cellStyle name="Normal 2 2 20 2" xfId="3211" xr:uid="{00000000-0005-0000-0000-00008C080000}"/>
    <cellStyle name="Normal 2 2 21" xfId="2097" xr:uid="{00000000-0005-0000-0000-00008D080000}"/>
    <cellStyle name="Normal 2 2 21 2" xfId="3212" xr:uid="{00000000-0005-0000-0000-00008E080000}"/>
    <cellStyle name="Normal 2 2 22" xfId="3115" xr:uid="{00000000-0005-0000-0000-00008F080000}"/>
    <cellStyle name="Normal 2 2 23" xfId="3177" xr:uid="{00000000-0005-0000-0000-000090080000}"/>
    <cellStyle name="Normal 2 2 3" xfId="2098" xr:uid="{00000000-0005-0000-0000-000091080000}"/>
    <cellStyle name="Normal 2 2 3 2" xfId="2099" xr:uid="{00000000-0005-0000-0000-000092080000}"/>
    <cellStyle name="Normal 2 2 3 3" xfId="3213" xr:uid="{00000000-0005-0000-0000-000093080000}"/>
    <cellStyle name="Normal 2 2 4" xfId="2100" xr:uid="{00000000-0005-0000-0000-000094080000}"/>
    <cellStyle name="Normal 2 2 4 2" xfId="3214" xr:uid="{00000000-0005-0000-0000-000095080000}"/>
    <cellStyle name="Normal 2 2 5" xfId="2101" xr:uid="{00000000-0005-0000-0000-000096080000}"/>
    <cellStyle name="Normal 2 2 5 2" xfId="3215" xr:uid="{00000000-0005-0000-0000-000097080000}"/>
    <cellStyle name="Normal 2 2 6" xfId="2102" xr:uid="{00000000-0005-0000-0000-000098080000}"/>
    <cellStyle name="Normal 2 2 6 2" xfId="3216" xr:uid="{00000000-0005-0000-0000-000099080000}"/>
    <cellStyle name="Normal 2 2 7" xfId="2103" xr:uid="{00000000-0005-0000-0000-00009A080000}"/>
    <cellStyle name="Normal 2 2 7 2" xfId="3217" xr:uid="{00000000-0005-0000-0000-00009B080000}"/>
    <cellStyle name="Normal 2 2 8" xfId="2104" xr:uid="{00000000-0005-0000-0000-00009C080000}"/>
    <cellStyle name="Normal 2 2 8 2" xfId="3218" xr:uid="{00000000-0005-0000-0000-00009D080000}"/>
    <cellStyle name="Normal 2 2 9" xfId="2105" xr:uid="{00000000-0005-0000-0000-00009E080000}"/>
    <cellStyle name="Normal 2 2 9 2" xfId="3219" xr:uid="{00000000-0005-0000-0000-00009F080000}"/>
    <cellStyle name="Normal 2 2_1_2" xfId="2106" xr:uid="{00000000-0005-0000-0000-0000A0080000}"/>
    <cellStyle name="Normal 2 20" xfId="2107" xr:uid="{00000000-0005-0000-0000-0000A1080000}"/>
    <cellStyle name="Normal 2 21" xfId="2108" xr:uid="{00000000-0005-0000-0000-0000A2080000}"/>
    <cellStyle name="Normal 2 22" xfId="2109" xr:uid="{00000000-0005-0000-0000-0000A3080000}"/>
    <cellStyle name="Normal 2 23" xfId="2110" xr:uid="{00000000-0005-0000-0000-0000A4080000}"/>
    <cellStyle name="Normal 2 24" xfId="2111" xr:uid="{00000000-0005-0000-0000-0000A5080000}"/>
    <cellStyle name="Normal 2 25" xfId="2112" xr:uid="{00000000-0005-0000-0000-0000A6080000}"/>
    <cellStyle name="Normal 2 26" xfId="2113" xr:uid="{00000000-0005-0000-0000-0000A7080000}"/>
    <cellStyle name="Normal 2 27" xfId="2114" xr:uid="{00000000-0005-0000-0000-0000A8080000}"/>
    <cellStyle name="Normal 2 28" xfId="2115" xr:uid="{00000000-0005-0000-0000-0000A9080000}"/>
    <cellStyle name="Normal 2 29" xfId="2116" xr:uid="{00000000-0005-0000-0000-0000AA080000}"/>
    <cellStyle name="Normal 2 3" xfId="2117" xr:uid="{00000000-0005-0000-0000-0000AB080000}"/>
    <cellStyle name="Normal 2 3 1" xfId="2118" xr:uid="{00000000-0005-0000-0000-0000AC080000}"/>
    <cellStyle name="Normal 2 3 1 2" xfId="3221" xr:uid="{00000000-0005-0000-0000-0000AD080000}"/>
    <cellStyle name="Normal 2 3 2" xfId="2119" xr:uid="{00000000-0005-0000-0000-0000AE080000}"/>
    <cellStyle name="Normal 2 3 3" xfId="2120" xr:uid="{00000000-0005-0000-0000-0000AF080000}"/>
    <cellStyle name="Normal 2 3 4" xfId="3220" xr:uid="{00000000-0005-0000-0000-0000B0080000}"/>
    <cellStyle name="Normal 2 3_1" xfId="2121" xr:uid="{00000000-0005-0000-0000-0000B1080000}"/>
    <cellStyle name="Normal 2 30" xfId="2122" xr:uid="{00000000-0005-0000-0000-0000B2080000}"/>
    <cellStyle name="Normal 2 31" xfId="2123" xr:uid="{00000000-0005-0000-0000-0000B3080000}"/>
    <cellStyle name="Normal 2 32" xfId="2124" xr:uid="{00000000-0005-0000-0000-0000B4080000}"/>
    <cellStyle name="Normal 2 33" xfId="2125" xr:uid="{00000000-0005-0000-0000-0000B5080000}"/>
    <cellStyle name="Normal 2 34" xfId="2126" xr:uid="{00000000-0005-0000-0000-0000B6080000}"/>
    <cellStyle name="Normal 2 35" xfId="2127" xr:uid="{00000000-0005-0000-0000-0000B7080000}"/>
    <cellStyle name="Normal 2 36" xfId="2128" xr:uid="{00000000-0005-0000-0000-0000B8080000}"/>
    <cellStyle name="Normal 2 37" xfId="3169" xr:uid="{00000000-0005-0000-0000-0000B9080000}"/>
    <cellStyle name="Normal 2 4" xfId="2129" xr:uid="{00000000-0005-0000-0000-0000BA080000}"/>
    <cellStyle name="Normal 2 4 1" xfId="2130" xr:uid="{00000000-0005-0000-0000-0000BB080000}"/>
    <cellStyle name="Normal 2 4 1 2" xfId="3223" xr:uid="{00000000-0005-0000-0000-0000BC080000}"/>
    <cellStyle name="Normal 2 4 2" xfId="3222" xr:uid="{00000000-0005-0000-0000-0000BD080000}"/>
    <cellStyle name="Normal 2 4_1" xfId="2131" xr:uid="{00000000-0005-0000-0000-0000BE080000}"/>
    <cellStyle name="Normal 2 5" xfId="2132" xr:uid="{00000000-0005-0000-0000-0000BF080000}"/>
    <cellStyle name="Normal 2 5 1" xfId="2133" xr:uid="{00000000-0005-0000-0000-0000C0080000}"/>
    <cellStyle name="Normal 2 5 1 2" xfId="3225" xr:uid="{00000000-0005-0000-0000-0000C1080000}"/>
    <cellStyle name="Normal 2 5 10" xfId="2134" xr:uid="{00000000-0005-0000-0000-0000C2080000}"/>
    <cellStyle name="Normal 2 5 11" xfId="2135" xr:uid="{00000000-0005-0000-0000-0000C3080000}"/>
    <cellStyle name="Normal 2 5 12" xfId="2136" xr:uid="{00000000-0005-0000-0000-0000C4080000}"/>
    <cellStyle name="Normal 2 5 13" xfId="2137" xr:uid="{00000000-0005-0000-0000-0000C5080000}"/>
    <cellStyle name="Normal 2 5 14" xfId="2138" xr:uid="{00000000-0005-0000-0000-0000C6080000}"/>
    <cellStyle name="Normal 2 5 15" xfId="2139" xr:uid="{00000000-0005-0000-0000-0000C7080000}"/>
    <cellStyle name="Normal 2 5 16" xfId="2140" xr:uid="{00000000-0005-0000-0000-0000C8080000}"/>
    <cellStyle name="Normal 2 5 17" xfId="2141" xr:uid="{00000000-0005-0000-0000-0000C9080000}"/>
    <cellStyle name="Normal 2 5 18" xfId="2142" xr:uid="{00000000-0005-0000-0000-0000CA080000}"/>
    <cellStyle name="Normal 2 5 19" xfId="2143" xr:uid="{00000000-0005-0000-0000-0000CB080000}"/>
    <cellStyle name="Normal 2 5 2" xfId="2144" xr:uid="{00000000-0005-0000-0000-0000CC080000}"/>
    <cellStyle name="Normal 2 5 20" xfId="3224" xr:uid="{00000000-0005-0000-0000-0000CD080000}"/>
    <cellStyle name="Normal 2 5 3" xfId="2145" xr:uid="{00000000-0005-0000-0000-0000CE080000}"/>
    <cellStyle name="Normal 2 5 4" xfId="2146" xr:uid="{00000000-0005-0000-0000-0000CF080000}"/>
    <cellStyle name="Normal 2 5 5" xfId="2147" xr:uid="{00000000-0005-0000-0000-0000D0080000}"/>
    <cellStyle name="Normal 2 5 6" xfId="2148" xr:uid="{00000000-0005-0000-0000-0000D1080000}"/>
    <cellStyle name="Normal 2 5 7" xfId="2149" xr:uid="{00000000-0005-0000-0000-0000D2080000}"/>
    <cellStyle name="Normal 2 5 8" xfId="2150" xr:uid="{00000000-0005-0000-0000-0000D3080000}"/>
    <cellStyle name="Normal 2 5 9" xfId="2151" xr:uid="{00000000-0005-0000-0000-0000D4080000}"/>
    <cellStyle name="Normal 2 5_1" xfId="2152" xr:uid="{00000000-0005-0000-0000-0000D5080000}"/>
    <cellStyle name="Normal 2 6" xfId="2153" xr:uid="{00000000-0005-0000-0000-0000D6080000}"/>
    <cellStyle name="Normal 2 6 1" xfId="2154" xr:uid="{00000000-0005-0000-0000-0000D7080000}"/>
    <cellStyle name="Normal 2 6 1 2" xfId="3227" xr:uid="{00000000-0005-0000-0000-0000D8080000}"/>
    <cellStyle name="Normal 2 6 2" xfId="2155" xr:uid="{00000000-0005-0000-0000-0000D9080000}"/>
    <cellStyle name="Normal 2 6 3" xfId="3226" xr:uid="{00000000-0005-0000-0000-0000DA080000}"/>
    <cellStyle name="Normal 2 6_1" xfId="2156" xr:uid="{00000000-0005-0000-0000-0000DB080000}"/>
    <cellStyle name="Normal 2 7" xfId="2157" xr:uid="{00000000-0005-0000-0000-0000DC080000}"/>
    <cellStyle name="Normal 2 7 1" xfId="2158" xr:uid="{00000000-0005-0000-0000-0000DD080000}"/>
    <cellStyle name="Normal 2 7 2" xfId="2159" xr:uid="{00000000-0005-0000-0000-0000DE080000}"/>
    <cellStyle name="Normal 2 7_1_2" xfId="2160" xr:uid="{00000000-0005-0000-0000-0000DF080000}"/>
    <cellStyle name="Normal 2 8" xfId="2161" xr:uid="{00000000-0005-0000-0000-0000E0080000}"/>
    <cellStyle name="Normal 2 8 2" xfId="2162" xr:uid="{00000000-0005-0000-0000-0000E1080000}"/>
    <cellStyle name="Normal 2 8 3" xfId="3228" xr:uid="{00000000-0005-0000-0000-0000E2080000}"/>
    <cellStyle name="Normal 2 9" xfId="2163" xr:uid="{00000000-0005-0000-0000-0000E3080000}"/>
    <cellStyle name="Normal 2_1" xfId="2164" xr:uid="{00000000-0005-0000-0000-0000E4080000}"/>
    <cellStyle name="Normal 20" xfId="2165" xr:uid="{00000000-0005-0000-0000-0000E5080000}"/>
    <cellStyle name="Normal 20 1" xfId="2166" xr:uid="{00000000-0005-0000-0000-0000E6080000}"/>
    <cellStyle name="Normal 20 1 2" xfId="3230" xr:uid="{00000000-0005-0000-0000-0000E7080000}"/>
    <cellStyle name="Normal 20 10" xfId="2167" xr:uid="{00000000-0005-0000-0000-0000E8080000}"/>
    <cellStyle name="Normal 20 11" xfId="2168" xr:uid="{00000000-0005-0000-0000-0000E9080000}"/>
    <cellStyle name="Normal 20 12" xfId="2169" xr:uid="{00000000-0005-0000-0000-0000EA080000}"/>
    <cellStyle name="Normal 20 13" xfId="2170" xr:uid="{00000000-0005-0000-0000-0000EB080000}"/>
    <cellStyle name="Normal 20 14" xfId="2171" xr:uid="{00000000-0005-0000-0000-0000EC080000}"/>
    <cellStyle name="Normal 20 15" xfId="2172" xr:uid="{00000000-0005-0000-0000-0000ED080000}"/>
    <cellStyle name="Normal 20 16" xfId="2173" xr:uid="{00000000-0005-0000-0000-0000EE080000}"/>
    <cellStyle name="Normal 20 17" xfId="2174" xr:uid="{00000000-0005-0000-0000-0000EF080000}"/>
    <cellStyle name="Normal 20 18" xfId="2175" xr:uid="{00000000-0005-0000-0000-0000F0080000}"/>
    <cellStyle name="Normal 20 19" xfId="2176" xr:uid="{00000000-0005-0000-0000-0000F1080000}"/>
    <cellStyle name="Normal 20 2" xfId="2177" xr:uid="{00000000-0005-0000-0000-0000F2080000}"/>
    <cellStyle name="Normal 20 2 2" xfId="2178" xr:uid="{00000000-0005-0000-0000-0000F3080000}"/>
    <cellStyle name="Normal 20 2 3" xfId="3231" xr:uid="{00000000-0005-0000-0000-0000F4080000}"/>
    <cellStyle name="Normal 20 20" xfId="2179" xr:uid="{00000000-0005-0000-0000-0000F5080000}"/>
    <cellStyle name="Normal 20 21" xfId="2180" xr:uid="{00000000-0005-0000-0000-0000F6080000}"/>
    <cellStyle name="Normal 20 22" xfId="3229" xr:uid="{00000000-0005-0000-0000-0000F7080000}"/>
    <cellStyle name="Normal 20 3" xfId="2181" xr:uid="{00000000-0005-0000-0000-0000F8080000}"/>
    <cellStyle name="Normal 20 4" xfId="2182" xr:uid="{00000000-0005-0000-0000-0000F9080000}"/>
    <cellStyle name="Normal 20 5" xfId="2183" xr:uid="{00000000-0005-0000-0000-0000FA080000}"/>
    <cellStyle name="Normal 20 6" xfId="2184" xr:uid="{00000000-0005-0000-0000-0000FB080000}"/>
    <cellStyle name="Normal 20 7" xfId="2185" xr:uid="{00000000-0005-0000-0000-0000FC080000}"/>
    <cellStyle name="Normal 20 8" xfId="2186" xr:uid="{00000000-0005-0000-0000-0000FD080000}"/>
    <cellStyle name="Normal 20 9" xfId="2187" xr:uid="{00000000-0005-0000-0000-0000FE080000}"/>
    <cellStyle name="Normal 20_1" xfId="2188" xr:uid="{00000000-0005-0000-0000-0000FF080000}"/>
    <cellStyle name="Normal 21" xfId="2189" xr:uid="{00000000-0005-0000-0000-000000090000}"/>
    <cellStyle name="Normal 21 1" xfId="2190" xr:uid="{00000000-0005-0000-0000-000001090000}"/>
    <cellStyle name="Normal 21 1 2" xfId="3233" xr:uid="{00000000-0005-0000-0000-000002090000}"/>
    <cellStyle name="Normal 21 10" xfId="2191" xr:uid="{00000000-0005-0000-0000-000003090000}"/>
    <cellStyle name="Normal 21 11" xfId="2192" xr:uid="{00000000-0005-0000-0000-000004090000}"/>
    <cellStyle name="Normal 21 12" xfId="2193" xr:uid="{00000000-0005-0000-0000-000005090000}"/>
    <cellStyle name="Normal 21 13" xfId="2194" xr:uid="{00000000-0005-0000-0000-000006090000}"/>
    <cellStyle name="Normal 21 14" xfId="2195" xr:uid="{00000000-0005-0000-0000-000007090000}"/>
    <cellStyle name="Normal 21 15" xfId="2196" xr:uid="{00000000-0005-0000-0000-000008090000}"/>
    <cellStyle name="Normal 21 16" xfId="2197" xr:uid="{00000000-0005-0000-0000-000009090000}"/>
    <cellStyle name="Normal 21 17" xfId="2198" xr:uid="{00000000-0005-0000-0000-00000A090000}"/>
    <cellStyle name="Normal 21 18" xfId="2199" xr:uid="{00000000-0005-0000-0000-00000B090000}"/>
    <cellStyle name="Normal 21 19" xfId="2200" xr:uid="{00000000-0005-0000-0000-00000C090000}"/>
    <cellStyle name="Normal 21 2" xfId="2201" xr:uid="{00000000-0005-0000-0000-00000D090000}"/>
    <cellStyle name="Normal 21 2 2" xfId="2202" xr:uid="{00000000-0005-0000-0000-00000E090000}"/>
    <cellStyle name="Normal 21 2 3" xfId="3234" xr:uid="{00000000-0005-0000-0000-00000F090000}"/>
    <cellStyle name="Normal 21 20" xfId="2203" xr:uid="{00000000-0005-0000-0000-000010090000}"/>
    <cellStyle name="Normal 21 21" xfId="2204" xr:uid="{00000000-0005-0000-0000-000011090000}"/>
    <cellStyle name="Normal 21 22" xfId="3232" xr:uid="{00000000-0005-0000-0000-000012090000}"/>
    <cellStyle name="Normal 21 3" xfId="2205" xr:uid="{00000000-0005-0000-0000-000013090000}"/>
    <cellStyle name="Normal 21 4" xfId="2206" xr:uid="{00000000-0005-0000-0000-000014090000}"/>
    <cellStyle name="Normal 21 5" xfId="2207" xr:uid="{00000000-0005-0000-0000-000015090000}"/>
    <cellStyle name="Normal 21 6" xfId="2208" xr:uid="{00000000-0005-0000-0000-000016090000}"/>
    <cellStyle name="Normal 21 7" xfId="2209" xr:uid="{00000000-0005-0000-0000-000017090000}"/>
    <cellStyle name="Normal 21 8" xfId="2210" xr:uid="{00000000-0005-0000-0000-000018090000}"/>
    <cellStyle name="Normal 21 9" xfId="2211" xr:uid="{00000000-0005-0000-0000-000019090000}"/>
    <cellStyle name="Normal 21_1" xfId="2212" xr:uid="{00000000-0005-0000-0000-00001A090000}"/>
    <cellStyle name="Normal 22" xfId="2213" xr:uid="{00000000-0005-0000-0000-00001B090000}"/>
    <cellStyle name="Normal 22 1" xfId="2214" xr:uid="{00000000-0005-0000-0000-00001C090000}"/>
    <cellStyle name="Normal 22 1 2" xfId="3236" xr:uid="{00000000-0005-0000-0000-00001D090000}"/>
    <cellStyle name="Normal 22 10" xfId="2215" xr:uid="{00000000-0005-0000-0000-00001E090000}"/>
    <cellStyle name="Normal 22 11" xfId="2216" xr:uid="{00000000-0005-0000-0000-00001F090000}"/>
    <cellStyle name="Normal 22 12" xfId="2217" xr:uid="{00000000-0005-0000-0000-000020090000}"/>
    <cellStyle name="Normal 22 13" xfId="2218" xr:uid="{00000000-0005-0000-0000-000021090000}"/>
    <cellStyle name="Normal 22 14" xfId="2219" xr:uid="{00000000-0005-0000-0000-000022090000}"/>
    <cellStyle name="Normal 22 15" xfId="2220" xr:uid="{00000000-0005-0000-0000-000023090000}"/>
    <cellStyle name="Normal 22 16" xfId="2221" xr:uid="{00000000-0005-0000-0000-000024090000}"/>
    <cellStyle name="Normal 22 17" xfId="2222" xr:uid="{00000000-0005-0000-0000-000025090000}"/>
    <cellStyle name="Normal 22 18" xfId="2223" xr:uid="{00000000-0005-0000-0000-000026090000}"/>
    <cellStyle name="Normal 22 19" xfId="2224" xr:uid="{00000000-0005-0000-0000-000027090000}"/>
    <cellStyle name="Normal 22 2" xfId="2225" xr:uid="{00000000-0005-0000-0000-000028090000}"/>
    <cellStyle name="Normal 22 2 2" xfId="2226" xr:uid="{00000000-0005-0000-0000-000029090000}"/>
    <cellStyle name="Normal 22 2 3" xfId="3237" xr:uid="{00000000-0005-0000-0000-00002A090000}"/>
    <cellStyle name="Normal 22 20" xfId="2227" xr:uid="{00000000-0005-0000-0000-00002B090000}"/>
    <cellStyle name="Normal 22 21" xfId="2228" xr:uid="{00000000-0005-0000-0000-00002C090000}"/>
    <cellStyle name="Normal 22 22" xfId="3235" xr:uid="{00000000-0005-0000-0000-00002D090000}"/>
    <cellStyle name="Normal 22 3" xfId="2229" xr:uid="{00000000-0005-0000-0000-00002E090000}"/>
    <cellStyle name="Normal 22 4" xfId="2230" xr:uid="{00000000-0005-0000-0000-00002F090000}"/>
    <cellStyle name="Normal 22 5" xfId="2231" xr:uid="{00000000-0005-0000-0000-000030090000}"/>
    <cellStyle name="Normal 22 6" xfId="2232" xr:uid="{00000000-0005-0000-0000-000031090000}"/>
    <cellStyle name="Normal 22 7" xfId="2233" xr:uid="{00000000-0005-0000-0000-000032090000}"/>
    <cellStyle name="Normal 22 8" xfId="2234" xr:uid="{00000000-0005-0000-0000-000033090000}"/>
    <cellStyle name="Normal 22 9" xfId="2235" xr:uid="{00000000-0005-0000-0000-000034090000}"/>
    <cellStyle name="Normal 22_1" xfId="2236" xr:uid="{00000000-0005-0000-0000-000035090000}"/>
    <cellStyle name="Normal 23" xfId="2237" xr:uid="{00000000-0005-0000-0000-000036090000}"/>
    <cellStyle name="Normal 23 1" xfId="2238" xr:uid="{00000000-0005-0000-0000-000037090000}"/>
    <cellStyle name="Normal 23 1 2" xfId="3239" xr:uid="{00000000-0005-0000-0000-000038090000}"/>
    <cellStyle name="Normal 23 10" xfId="2239" xr:uid="{00000000-0005-0000-0000-000039090000}"/>
    <cellStyle name="Normal 23 11" xfId="2240" xr:uid="{00000000-0005-0000-0000-00003A090000}"/>
    <cellStyle name="Normal 23 12" xfId="2241" xr:uid="{00000000-0005-0000-0000-00003B090000}"/>
    <cellStyle name="Normal 23 13" xfId="2242" xr:uid="{00000000-0005-0000-0000-00003C090000}"/>
    <cellStyle name="Normal 23 14" xfId="2243" xr:uid="{00000000-0005-0000-0000-00003D090000}"/>
    <cellStyle name="Normal 23 15" xfId="2244" xr:uid="{00000000-0005-0000-0000-00003E090000}"/>
    <cellStyle name="Normal 23 16" xfId="2245" xr:uid="{00000000-0005-0000-0000-00003F090000}"/>
    <cellStyle name="Normal 23 17" xfId="2246" xr:uid="{00000000-0005-0000-0000-000040090000}"/>
    <cellStyle name="Normal 23 18" xfId="2247" xr:uid="{00000000-0005-0000-0000-000041090000}"/>
    <cellStyle name="Normal 23 19" xfId="2248" xr:uid="{00000000-0005-0000-0000-000042090000}"/>
    <cellStyle name="Normal 23 2" xfId="2249" xr:uid="{00000000-0005-0000-0000-000043090000}"/>
    <cellStyle name="Normal 23 2 2" xfId="2250" xr:uid="{00000000-0005-0000-0000-000044090000}"/>
    <cellStyle name="Normal 23 2 3" xfId="3240" xr:uid="{00000000-0005-0000-0000-000045090000}"/>
    <cellStyle name="Normal 23 20" xfId="2251" xr:uid="{00000000-0005-0000-0000-000046090000}"/>
    <cellStyle name="Normal 23 21" xfId="2252" xr:uid="{00000000-0005-0000-0000-000047090000}"/>
    <cellStyle name="Normal 23 22" xfId="3238" xr:uid="{00000000-0005-0000-0000-000048090000}"/>
    <cellStyle name="Normal 23 3" xfId="2253" xr:uid="{00000000-0005-0000-0000-000049090000}"/>
    <cellStyle name="Normal 23 4" xfId="2254" xr:uid="{00000000-0005-0000-0000-00004A090000}"/>
    <cellStyle name="Normal 23 5" xfId="2255" xr:uid="{00000000-0005-0000-0000-00004B090000}"/>
    <cellStyle name="Normal 23 6" xfId="2256" xr:uid="{00000000-0005-0000-0000-00004C090000}"/>
    <cellStyle name="Normal 23 7" xfId="2257" xr:uid="{00000000-0005-0000-0000-00004D090000}"/>
    <cellStyle name="Normal 23 8" xfId="2258" xr:uid="{00000000-0005-0000-0000-00004E090000}"/>
    <cellStyle name="Normal 23 9" xfId="2259" xr:uid="{00000000-0005-0000-0000-00004F090000}"/>
    <cellStyle name="Normal 23_1" xfId="2260" xr:uid="{00000000-0005-0000-0000-000050090000}"/>
    <cellStyle name="Normal 24" xfId="2261" xr:uid="{00000000-0005-0000-0000-000051090000}"/>
    <cellStyle name="Normal 24 1" xfId="2262" xr:uid="{00000000-0005-0000-0000-000052090000}"/>
    <cellStyle name="Normal 24 1 2" xfId="3242" xr:uid="{00000000-0005-0000-0000-000053090000}"/>
    <cellStyle name="Normal 24 10" xfId="2263" xr:uid="{00000000-0005-0000-0000-000054090000}"/>
    <cellStyle name="Normal 24 11" xfId="2264" xr:uid="{00000000-0005-0000-0000-000055090000}"/>
    <cellStyle name="Normal 24 12" xfId="2265" xr:uid="{00000000-0005-0000-0000-000056090000}"/>
    <cellStyle name="Normal 24 13" xfId="2266" xr:uid="{00000000-0005-0000-0000-000057090000}"/>
    <cellStyle name="Normal 24 14" xfId="2267" xr:uid="{00000000-0005-0000-0000-000058090000}"/>
    <cellStyle name="Normal 24 15" xfId="2268" xr:uid="{00000000-0005-0000-0000-000059090000}"/>
    <cellStyle name="Normal 24 16" xfId="2269" xr:uid="{00000000-0005-0000-0000-00005A090000}"/>
    <cellStyle name="Normal 24 17" xfId="2270" xr:uid="{00000000-0005-0000-0000-00005B090000}"/>
    <cellStyle name="Normal 24 18" xfId="2271" xr:uid="{00000000-0005-0000-0000-00005C090000}"/>
    <cellStyle name="Normal 24 19" xfId="2272" xr:uid="{00000000-0005-0000-0000-00005D090000}"/>
    <cellStyle name="Normal 24 2" xfId="2273" xr:uid="{00000000-0005-0000-0000-00005E090000}"/>
    <cellStyle name="Normal 24 2 2" xfId="2274" xr:uid="{00000000-0005-0000-0000-00005F090000}"/>
    <cellStyle name="Normal 24 2 3" xfId="3243" xr:uid="{00000000-0005-0000-0000-000060090000}"/>
    <cellStyle name="Normal 24 20" xfId="2275" xr:uid="{00000000-0005-0000-0000-000061090000}"/>
    <cellStyle name="Normal 24 21" xfId="2276" xr:uid="{00000000-0005-0000-0000-000062090000}"/>
    <cellStyle name="Normal 24 22" xfId="3241" xr:uid="{00000000-0005-0000-0000-000063090000}"/>
    <cellStyle name="Normal 24 3" xfId="2277" xr:uid="{00000000-0005-0000-0000-000064090000}"/>
    <cellStyle name="Normal 24 4" xfId="2278" xr:uid="{00000000-0005-0000-0000-000065090000}"/>
    <cellStyle name="Normal 24 5" xfId="2279" xr:uid="{00000000-0005-0000-0000-000066090000}"/>
    <cellStyle name="Normal 24 6" xfId="2280" xr:uid="{00000000-0005-0000-0000-000067090000}"/>
    <cellStyle name="Normal 24 7" xfId="2281" xr:uid="{00000000-0005-0000-0000-000068090000}"/>
    <cellStyle name="Normal 24 8" xfId="2282" xr:uid="{00000000-0005-0000-0000-000069090000}"/>
    <cellStyle name="Normal 24 9" xfId="2283" xr:uid="{00000000-0005-0000-0000-00006A090000}"/>
    <cellStyle name="Normal 24_1" xfId="2284" xr:uid="{00000000-0005-0000-0000-00006B090000}"/>
    <cellStyle name="Normal 25" xfId="2285" xr:uid="{00000000-0005-0000-0000-00006C090000}"/>
    <cellStyle name="Normal 25 1" xfId="2286" xr:uid="{00000000-0005-0000-0000-00006D090000}"/>
    <cellStyle name="Normal 25 1 2" xfId="3245" xr:uid="{00000000-0005-0000-0000-00006E090000}"/>
    <cellStyle name="Normal 25 2" xfId="2287" xr:uid="{00000000-0005-0000-0000-00006F090000}"/>
    <cellStyle name="Normal 25 2 2" xfId="3246" xr:uid="{00000000-0005-0000-0000-000070090000}"/>
    <cellStyle name="Normal 25 3" xfId="2288" xr:uid="{00000000-0005-0000-0000-000071090000}"/>
    <cellStyle name="Normal 25 4" xfId="3244" xr:uid="{00000000-0005-0000-0000-000072090000}"/>
    <cellStyle name="Normal 25_1" xfId="2289" xr:uid="{00000000-0005-0000-0000-000073090000}"/>
    <cellStyle name="Normal 26" xfId="2290" xr:uid="{00000000-0005-0000-0000-000074090000}"/>
    <cellStyle name="Normal 26 1" xfId="2291" xr:uid="{00000000-0005-0000-0000-000075090000}"/>
    <cellStyle name="Normal 26 1 2" xfId="3248" xr:uid="{00000000-0005-0000-0000-000076090000}"/>
    <cellStyle name="Normal 26 2" xfId="2292" xr:uid="{00000000-0005-0000-0000-000077090000}"/>
    <cellStyle name="Normal 26 2 2" xfId="3249" xr:uid="{00000000-0005-0000-0000-000078090000}"/>
    <cellStyle name="Normal 26 3" xfId="2293" xr:uid="{00000000-0005-0000-0000-000079090000}"/>
    <cellStyle name="Normal 26 4" xfId="3247" xr:uid="{00000000-0005-0000-0000-00007A090000}"/>
    <cellStyle name="Normal 26_1" xfId="2294" xr:uid="{00000000-0005-0000-0000-00007B090000}"/>
    <cellStyle name="Normal 27" xfId="2295" xr:uid="{00000000-0005-0000-0000-00007C090000}"/>
    <cellStyle name="Normal 27 1" xfId="2296" xr:uid="{00000000-0005-0000-0000-00007D090000}"/>
    <cellStyle name="Normal 27 1 2" xfId="3251" xr:uid="{00000000-0005-0000-0000-00007E090000}"/>
    <cellStyle name="Normal 27 10" xfId="2297" xr:uid="{00000000-0005-0000-0000-00007F090000}"/>
    <cellStyle name="Normal 27 11" xfId="2298" xr:uid="{00000000-0005-0000-0000-000080090000}"/>
    <cellStyle name="Normal 27 12" xfId="2299" xr:uid="{00000000-0005-0000-0000-000081090000}"/>
    <cellStyle name="Normal 27 13" xfId="2300" xr:uid="{00000000-0005-0000-0000-000082090000}"/>
    <cellStyle name="Normal 27 14" xfId="2301" xr:uid="{00000000-0005-0000-0000-000083090000}"/>
    <cellStyle name="Normal 27 15" xfId="2302" xr:uid="{00000000-0005-0000-0000-000084090000}"/>
    <cellStyle name="Normal 27 16" xfId="2303" xr:uid="{00000000-0005-0000-0000-000085090000}"/>
    <cellStyle name="Normal 27 17" xfId="2304" xr:uid="{00000000-0005-0000-0000-000086090000}"/>
    <cellStyle name="Normal 27 18" xfId="2305" xr:uid="{00000000-0005-0000-0000-000087090000}"/>
    <cellStyle name="Normal 27 19" xfId="2306" xr:uid="{00000000-0005-0000-0000-000088090000}"/>
    <cellStyle name="Normal 27 2" xfId="2307" xr:uid="{00000000-0005-0000-0000-000089090000}"/>
    <cellStyle name="Normal 27 2 2" xfId="2308" xr:uid="{00000000-0005-0000-0000-00008A090000}"/>
    <cellStyle name="Normal 27 2 3" xfId="3252" xr:uid="{00000000-0005-0000-0000-00008B090000}"/>
    <cellStyle name="Normal 27 20" xfId="2309" xr:uid="{00000000-0005-0000-0000-00008C090000}"/>
    <cellStyle name="Normal 27 21" xfId="2310" xr:uid="{00000000-0005-0000-0000-00008D090000}"/>
    <cellStyle name="Normal 27 22" xfId="2311" xr:uid="{00000000-0005-0000-0000-00008E090000}"/>
    <cellStyle name="Normal 27 23" xfId="3250" xr:uid="{00000000-0005-0000-0000-00008F090000}"/>
    <cellStyle name="Normal 27 3" xfId="2312" xr:uid="{00000000-0005-0000-0000-000090090000}"/>
    <cellStyle name="Normal 27 4" xfId="2313" xr:uid="{00000000-0005-0000-0000-000091090000}"/>
    <cellStyle name="Normal 27 5" xfId="2314" xr:uid="{00000000-0005-0000-0000-000092090000}"/>
    <cellStyle name="Normal 27 6" xfId="2315" xr:uid="{00000000-0005-0000-0000-000093090000}"/>
    <cellStyle name="Normal 27 7" xfId="2316" xr:uid="{00000000-0005-0000-0000-000094090000}"/>
    <cellStyle name="Normal 27 8" xfId="2317" xr:uid="{00000000-0005-0000-0000-000095090000}"/>
    <cellStyle name="Normal 27 9" xfId="2318" xr:uid="{00000000-0005-0000-0000-000096090000}"/>
    <cellStyle name="Normal 27_1" xfId="2319" xr:uid="{00000000-0005-0000-0000-000097090000}"/>
    <cellStyle name="Normal 28" xfId="2320" xr:uid="{00000000-0005-0000-0000-000098090000}"/>
    <cellStyle name="Normal 28 1" xfId="2321" xr:uid="{00000000-0005-0000-0000-000099090000}"/>
    <cellStyle name="Normal 28 1 2" xfId="3254" xr:uid="{00000000-0005-0000-0000-00009A090000}"/>
    <cellStyle name="Normal 28 10" xfId="2322" xr:uid="{00000000-0005-0000-0000-00009B090000}"/>
    <cellStyle name="Normal 28 11" xfId="2323" xr:uid="{00000000-0005-0000-0000-00009C090000}"/>
    <cellStyle name="Normal 28 12" xfId="2324" xr:uid="{00000000-0005-0000-0000-00009D090000}"/>
    <cellStyle name="Normal 28 13" xfId="2325" xr:uid="{00000000-0005-0000-0000-00009E090000}"/>
    <cellStyle name="Normal 28 13 2" xfId="3255" xr:uid="{00000000-0005-0000-0000-00009F090000}"/>
    <cellStyle name="Normal 28 14" xfId="3253" xr:uid="{00000000-0005-0000-0000-0000A0090000}"/>
    <cellStyle name="Normal 28 2" xfId="2326" xr:uid="{00000000-0005-0000-0000-0000A1090000}"/>
    <cellStyle name="Normal 28 2 2" xfId="2327" xr:uid="{00000000-0005-0000-0000-0000A2090000}"/>
    <cellStyle name="Normal 28 2 2 2" xfId="3257" xr:uid="{00000000-0005-0000-0000-0000A3090000}"/>
    <cellStyle name="Normal 28 2 3" xfId="3256" xr:uid="{00000000-0005-0000-0000-0000A4090000}"/>
    <cellStyle name="Normal 28 3" xfId="2328" xr:uid="{00000000-0005-0000-0000-0000A5090000}"/>
    <cellStyle name="Normal 28 4" xfId="2329" xr:uid="{00000000-0005-0000-0000-0000A6090000}"/>
    <cellStyle name="Normal 28 5" xfId="2330" xr:uid="{00000000-0005-0000-0000-0000A7090000}"/>
    <cellStyle name="Normal 28 6" xfId="2331" xr:uid="{00000000-0005-0000-0000-0000A8090000}"/>
    <cellStyle name="Normal 28 7" xfId="2332" xr:uid="{00000000-0005-0000-0000-0000A9090000}"/>
    <cellStyle name="Normal 28 8" xfId="2333" xr:uid="{00000000-0005-0000-0000-0000AA090000}"/>
    <cellStyle name="Normal 28 9" xfId="2334" xr:uid="{00000000-0005-0000-0000-0000AB090000}"/>
    <cellStyle name="Normal 28_1" xfId="2335" xr:uid="{00000000-0005-0000-0000-0000AC090000}"/>
    <cellStyle name="Normal 29" xfId="2336" xr:uid="{00000000-0005-0000-0000-0000AD090000}"/>
    <cellStyle name="Normal 29 1" xfId="2337" xr:uid="{00000000-0005-0000-0000-0000AE090000}"/>
    <cellStyle name="Normal 29 1 2" xfId="3259" xr:uid="{00000000-0005-0000-0000-0000AF090000}"/>
    <cellStyle name="Normal 29 2" xfId="2338" xr:uid="{00000000-0005-0000-0000-0000B0090000}"/>
    <cellStyle name="Normal 29 2 2" xfId="3260" xr:uid="{00000000-0005-0000-0000-0000B1090000}"/>
    <cellStyle name="Normal 29 3" xfId="2339" xr:uid="{00000000-0005-0000-0000-0000B2090000}"/>
    <cellStyle name="Normal 29 4" xfId="3258" xr:uid="{00000000-0005-0000-0000-0000B3090000}"/>
    <cellStyle name="Normal 29_1" xfId="2340" xr:uid="{00000000-0005-0000-0000-0000B4090000}"/>
    <cellStyle name="Normal 3" xfId="2341" xr:uid="{00000000-0005-0000-0000-0000B5090000}"/>
    <cellStyle name="Normal 3 1" xfId="2342" xr:uid="{00000000-0005-0000-0000-0000B6090000}"/>
    <cellStyle name="Normal 3 1 2" xfId="3261" xr:uid="{00000000-0005-0000-0000-0000B7090000}"/>
    <cellStyle name="Normal 3 10" xfId="2343" xr:uid="{00000000-0005-0000-0000-0000B8090000}"/>
    <cellStyle name="Normal 3 11" xfId="2344" xr:uid="{00000000-0005-0000-0000-0000B9090000}"/>
    <cellStyle name="Normal 3 2" xfId="2345" xr:uid="{00000000-0005-0000-0000-0000BA090000}"/>
    <cellStyle name="Normal 3 2 1" xfId="2346" xr:uid="{00000000-0005-0000-0000-0000BB090000}"/>
    <cellStyle name="Normal 3 2 1 2" xfId="3263" xr:uid="{00000000-0005-0000-0000-0000BC090000}"/>
    <cellStyle name="Normal 3 2 2" xfId="2347" xr:uid="{00000000-0005-0000-0000-0000BD090000}"/>
    <cellStyle name="Normal 3 2 3" xfId="3262" xr:uid="{00000000-0005-0000-0000-0000BE090000}"/>
    <cellStyle name="Normal 3 2_1" xfId="2348" xr:uid="{00000000-0005-0000-0000-0000BF090000}"/>
    <cellStyle name="Normal 3 3" xfId="2349" xr:uid="{00000000-0005-0000-0000-0000C0090000}"/>
    <cellStyle name="Normal 3 3 1" xfId="2350" xr:uid="{00000000-0005-0000-0000-0000C1090000}"/>
    <cellStyle name="Normal 3 3 2" xfId="2351" xr:uid="{00000000-0005-0000-0000-0000C2090000}"/>
    <cellStyle name="Normal 3 3 2 2" xfId="3264" xr:uid="{00000000-0005-0000-0000-0000C3090000}"/>
    <cellStyle name="Normal 3 4" xfId="2352" xr:uid="{00000000-0005-0000-0000-0000C4090000}"/>
    <cellStyle name="Normal 3 4 1" xfId="2353" xr:uid="{00000000-0005-0000-0000-0000C5090000}"/>
    <cellStyle name="Normal 3 5" xfId="2354" xr:uid="{00000000-0005-0000-0000-0000C6090000}"/>
    <cellStyle name="Normal 3 5 2" xfId="3265" xr:uid="{00000000-0005-0000-0000-0000C7090000}"/>
    <cellStyle name="Normal 3 6" xfId="2355" xr:uid="{00000000-0005-0000-0000-0000C8090000}"/>
    <cellStyle name="Normal 3 7" xfId="2356" xr:uid="{00000000-0005-0000-0000-0000C9090000}"/>
    <cellStyle name="Normal 3 8" xfId="2357" xr:uid="{00000000-0005-0000-0000-0000CA090000}"/>
    <cellStyle name="Normal 3 9" xfId="2358" xr:uid="{00000000-0005-0000-0000-0000CB090000}"/>
    <cellStyle name="Normal 3_1" xfId="2359" xr:uid="{00000000-0005-0000-0000-0000CC090000}"/>
    <cellStyle name="Normal 30" xfId="2360" xr:uid="{00000000-0005-0000-0000-0000CD090000}"/>
    <cellStyle name="Normal 30 1" xfId="2361" xr:uid="{00000000-0005-0000-0000-0000CE090000}"/>
    <cellStyle name="Normal 30 1 2" xfId="3267" xr:uid="{00000000-0005-0000-0000-0000CF090000}"/>
    <cellStyle name="Normal 30 10" xfId="2362" xr:uid="{00000000-0005-0000-0000-0000D0090000}"/>
    <cellStyle name="Normal 30 11" xfId="2363" xr:uid="{00000000-0005-0000-0000-0000D1090000}"/>
    <cellStyle name="Normal 30 12" xfId="2364" xr:uid="{00000000-0005-0000-0000-0000D2090000}"/>
    <cellStyle name="Normal 30 13" xfId="2365" xr:uid="{00000000-0005-0000-0000-0000D3090000}"/>
    <cellStyle name="Normal 30 14" xfId="3266" xr:uid="{00000000-0005-0000-0000-0000D4090000}"/>
    <cellStyle name="Normal 30 2" xfId="2366" xr:uid="{00000000-0005-0000-0000-0000D5090000}"/>
    <cellStyle name="Normal 30 2 2" xfId="2367" xr:uid="{00000000-0005-0000-0000-0000D6090000}"/>
    <cellStyle name="Normal 30 2 3" xfId="3268" xr:uid="{00000000-0005-0000-0000-0000D7090000}"/>
    <cellStyle name="Normal 30 3" xfId="2368" xr:uid="{00000000-0005-0000-0000-0000D8090000}"/>
    <cellStyle name="Normal 30 4" xfId="2369" xr:uid="{00000000-0005-0000-0000-0000D9090000}"/>
    <cellStyle name="Normal 30 5" xfId="2370" xr:uid="{00000000-0005-0000-0000-0000DA090000}"/>
    <cellStyle name="Normal 30 6" xfId="2371" xr:uid="{00000000-0005-0000-0000-0000DB090000}"/>
    <cellStyle name="Normal 30 7" xfId="2372" xr:uid="{00000000-0005-0000-0000-0000DC090000}"/>
    <cellStyle name="Normal 30 8" xfId="2373" xr:uid="{00000000-0005-0000-0000-0000DD090000}"/>
    <cellStyle name="Normal 30 9" xfId="2374" xr:uid="{00000000-0005-0000-0000-0000DE090000}"/>
    <cellStyle name="Normal 30_1" xfId="2375" xr:uid="{00000000-0005-0000-0000-0000DF090000}"/>
    <cellStyle name="Normal 31" xfId="2376" xr:uid="{00000000-0005-0000-0000-0000E0090000}"/>
    <cellStyle name="Normal 31 1" xfId="2377" xr:uid="{00000000-0005-0000-0000-0000E1090000}"/>
    <cellStyle name="Normal 31 1 2" xfId="3270" xr:uid="{00000000-0005-0000-0000-0000E2090000}"/>
    <cellStyle name="Normal 31 10" xfId="2378" xr:uid="{00000000-0005-0000-0000-0000E3090000}"/>
    <cellStyle name="Normal 31 11" xfId="2379" xr:uid="{00000000-0005-0000-0000-0000E4090000}"/>
    <cellStyle name="Normal 31 12" xfId="2380" xr:uid="{00000000-0005-0000-0000-0000E5090000}"/>
    <cellStyle name="Normal 31 13" xfId="2381" xr:uid="{00000000-0005-0000-0000-0000E6090000}"/>
    <cellStyle name="Normal 31 14" xfId="3269" xr:uid="{00000000-0005-0000-0000-0000E7090000}"/>
    <cellStyle name="Normal 31 2" xfId="2382" xr:uid="{00000000-0005-0000-0000-0000E8090000}"/>
    <cellStyle name="Normal 31 2 2" xfId="2383" xr:uid="{00000000-0005-0000-0000-0000E9090000}"/>
    <cellStyle name="Normal 31 2 3" xfId="3271" xr:uid="{00000000-0005-0000-0000-0000EA090000}"/>
    <cellStyle name="Normal 31 3" xfId="2384" xr:uid="{00000000-0005-0000-0000-0000EB090000}"/>
    <cellStyle name="Normal 31 4" xfId="2385" xr:uid="{00000000-0005-0000-0000-0000EC090000}"/>
    <cellStyle name="Normal 31 5" xfId="2386" xr:uid="{00000000-0005-0000-0000-0000ED090000}"/>
    <cellStyle name="Normal 31 6" xfId="2387" xr:uid="{00000000-0005-0000-0000-0000EE090000}"/>
    <cellStyle name="Normal 31 7" xfId="2388" xr:uid="{00000000-0005-0000-0000-0000EF090000}"/>
    <cellStyle name="Normal 31 8" xfId="2389" xr:uid="{00000000-0005-0000-0000-0000F0090000}"/>
    <cellStyle name="Normal 31 9" xfId="2390" xr:uid="{00000000-0005-0000-0000-0000F1090000}"/>
    <cellStyle name="Normal 31_1" xfId="2391" xr:uid="{00000000-0005-0000-0000-0000F2090000}"/>
    <cellStyle name="Normal 32" xfId="2392" xr:uid="{00000000-0005-0000-0000-0000F3090000}"/>
    <cellStyle name="Normal 32 1" xfId="2393" xr:uid="{00000000-0005-0000-0000-0000F4090000}"/>
    <cellStyle name="Normal 32 1 2" xfId="3273" xr:uid="{00000000-0005-0000-0000-0000F5090000}"/>
    <cellStyle name="Normal 32 10" xfId="2394" xr:uid="{00000000-0005-0000-0000-0000F6090000}"/>
    <cellStyle name="Normal 32 11" xfId="2395" xr:uid="{00000000-0005-0000-0000-0000F7090000}"/>
    <cellStyle name="Normal 32 12" xfId="2396" xr:uid="{00000000-0005-0000-0000-0000F8090000}"/>
    <cellStyle name="Normal 32 13" xfId="2397" xr:uid="{00000000-0005-0000-0000-0000F9090000}"/>
    <cellStyle name="Normal 32 14" xfId="3272" xr:uid="{00000000-0005-0000-0000-0000FA090000}"/>
    <cellStyle name="Normal 32 2" xfId="2398" xr:uid="{00000000-0005-0000-0000-0000FB090000}"/>
    <cellStyle name="Normal 32 2 2" xfId="2399" xr:uid="{00000000-0005-0000-0000-0000FC090000}"/>
    <cellStyle name="Normal 32 2 3" xfId="3274" xr:uid="{00000000-0005-0000-0000-0000FD090000}"/>
    <cellStyle name="Normal 32 3" xfId="2400" xr:uid="{00000000-0005-0000-0000-0000FE090000}"/>
    <cellStyle name="Normal 32 4" xfId="2401" xr:uid="{00000000-0005-0000-0000-0000FF090000}"/>
    <cellStyle name="Normal 32 5" xfId="2402" xr:uid="{00000000-0005-0000-0000-0000000A0000}"/>
    <cellStyle name="Normal 32 6" xfId="2403" xr:uid="{00000000-0005-0000-0000-0000010A0000}"/>
    <cellStyle name="Normal 32 7" xfId="2404" xr:uid="{00000000-0005-0000-0000-0000020A0000}"/>
    <cellStyle name="Normal 32 8" xfId="2405" xr:uid="{00000000-0005-0000-0000-0000030A0000}"/>
    <cellStyle name="Normal 32 9" xfId="2406" xr:uid="{00000000-0005-0000-0000-0000040A0000}"/>
    <cellStyle name="Normal 32_1" xfId="2407" xr:uid="{00000000-0005-0000-0000-0000050A0000}"/>
    <cellStyle name="Normal 33" xfId="2408" xr:uid="{00000000-0005-0000-0000-0000060A0000}"/>
    <cellStyle name="Normal 33 1" xfId="2409" xr:uid="{00000000-0005-0000-0000-0000070A0000}"/>
    <cellStyle name="Normal 33 1 2" xfId="3276" xr:uid="{00000000-0005-0000-0000-0000080A0000}"/>
    <cellStyle name="Normal 33 2" xfId="2410" xr:uid="{00000000-0005-0000-0000-0000090A0000}"/>
    <cellStyle name="Normal 33 2 2" xfId="3277" xr:uid="{00000000-0005-0000-0000-00000A0A0000}"/>
    <cellStyle name="Normal 33 3" xfId="2411" xr:uid="{00000000-0005-0000-0000-00000B0A0000}"/>
    <cellStyle name="Normal 33 4" xfId="3275" xr:uid="{00000000-0005-0000-0000-00000C0A0000}"/>
    <cellStyle name="Normal 33_1" xfId="2412" xr:uid="{00000000-0005-0000-0000-00000D0A0000}"/>
    <cellStyle name="Normal 34" xfId="2413" xr:uid="{00000000-0005-0000-0000-00000E0A0000}"/>
    <cellStyle name="Normal 34 1" xfId="2414" xr:uid="{00000000-0005-0000-0000-00000F0A0000}"/>
    <cellStyle name="Normal 34 10" xfId="2415" xr:uid="{00000000-0005-0000-0000-0000100A0000}"/>
    <cellStyle name="Normal 34 11" xfId="2416" xr:uid="{00000000-0005-0000-0000-0000110A0000}"/>
    <cellStyle name="Normal 34 12" xfId="2417" xr:uid="{00000000-0005-0000-0000-0000120A0000}"/>
    <cellStyle name="Normal 34 13" xfId="2418" xr:uid="{00000000-0005-0000-0000-0000130A0000}"/>
    <cellStyle name="Normal 34 2" xfId="2419" xr:uid="{00000000-0005-0000-0000-0000140A0000}"/>
    <cellStyle name="Normal 34 2 2" xfId="2420" xr:uid="{00000000-0005-0000-0000-0000150A0000}"/>
    <cellStyle name="Normal 34 3" xfId="2421" xr:uid="{00000000-0005-0000-0000-0000160A0000}"/>
    <cellStyle name="Normal 34 4" xfId="2422" xr:uid="{00000000-0005-0000-0000-0000170A0000}"/>
    <cellStyle name="Normal 34 5" xfId="2423" xr:uid="{00000000-0005-0000-0000-0000180A0000}"/>
    <cellStyle name="Normal 34 6" xfId="2424" xr:uid="{00000000-0005-0000-0000-0000190A0000}"/>
    <cellStyle name="Normal 34 7" xfId="2425" xr:uid="{00000000-0005-0000-0000-00001A0A0000}"/>
    <cellStyle name="Normal 34 8" xfId="2426" xr:uid="{00000000-0005-0000-0000-00001B0A0000}"/>
    <cellStyle name="Normal 34 9" xfId="2427" xr:uid="{00000000-0005-0000-0000-00001C0A0000}"/>
    <cellStyle name="Normal 34_BK_IS" xfId="2428" xr:uid="{00000000-0005-0000-0000-00001D0A0000}"/>
    <cellStyle name="Normal 35" xfId="2429" xr:uid="{00000000-0005-0000-0000-00001E0A0000}"/>
    <cellStyle name="Normal 35 1" xfId="2430" xr:uid="{00000000-0005-0000-0000-00001F0A0000}"/>
    <cellStyle name="Normal 35 10" xfId="2431" xr:uid="{00000000-0005-0000-0000-0000200A0000}"/>
    <cellStyle name="Normal 35 11" xfId="2432" xr:uid="{00000000-0005-0000-0000-0000210A0000}"/>
    <cellStyle name="Normal 35 12" xfId="2433" xr:uid="{00000000-0005-0000-0000-0000220A0000}"/>
    <cellStyle name="Normal 35 13" xfId="2434" xr:uid="{00000000-0005-0000-0000-0000230A0000}"/>
    <cellStyle name="Normal 35 2" xfId="2435" xr:uid="{00000000-0005-0000-0000-0000240A0000}"/>
    <cellStyle name="Normal 35 2 2" xfId="2436" xr:uid="{00000000-0005-0000-0000-0000250A0000}"/>
    <cellStyle name="Normal 35 3" xfId="2437" xr:uid="{00000000-0005-0000-0000-0000260A0000}"/>
    <cellStyle name="Normal 35 4" xfId="2438" xr:uid="{00000000-0005-0000-0000-0000270A0000}"/>
    <cellStyle name="Normal 35 5" xfId="2439" xr:uid="{00000000-0005-0000-0000-0000280A0000}"/>
    <cellStyle name="Normal 35 6" xfId="2440" xr:uid="{00000000-0005-0000-0000-0000290A0000}"/>
    <cellStyle name="Normal 35 7" xfId="2441" xr:uid="{00000000-0005-0000-0000-00002A0A0000}"/>
    <cellStyle name="Normal 35 8" xfId="2442" xr:uid="{00000000-0005-0000-0000-00002B0A0000}"/>
    <cellStyle name="Normal 35 9" xfId="2443" xr:uid="{00000000-0005-0000-0000-00002C0A0000}"/>
    <cellStyle name="Normal 35_BK_IS" xfId="2444" xr:uid="{00000000-0005-0000-0000-00002D0A0000}"/>
    <cellStyle name="Normal 36" xfId="2445" xr:uid="{00000000-0005-0000-0000-00002E0A0000}"/>
    <cellStyle name="Normal 36 1" xfId="2446" xr:uid="{00000000-0005-0000-0000-00002F0A0000}"/>
    <cellStyle name="Normal 36 2" xfId="2447" xr:uid="{00000000-0005-0000-0000-0000300A0000}"/>
    <cellStyle name="Normal 36 2 1" xfId="2448" xr:uid="{00000000-0005-0000-0000-0000310A0000}"/>
    <cellStyle name="Normal 36 3" xfId="2449" xr:uid="{00000000-0005-0000-0000-0000320A0000}"/>
    <cellStyle name="Normal 36 3 2" xfId="3278" xr:uid="{00000000-0005-0000-0000-0000330A0000}"/>
    <cellStyle name="Normal 36_DT" xfId="2450" xr:uid="{00000000-0005-0000-0000-0000340A0000}"/>
    <cellStyle name="Normal 37" xfId="2451" xr:uid="{00000000-0005-0000-0000-0000350A0000}"/>
    <cellStyle name="Normal 37 1" xfId="2452" xr:uid="{00000000-0005-0000-0000-0000360A0000}"/>
    <cellStyle name="Normal 37 2" xfId="2453" xr:uid="{00000000-0005-0000-0000-0000370A0000}"/>
    <cellStyle name="Normal 37 3" xfId="2454" xr:uid="{00000000-0005-0000-0000-0000380A0000}"/>
    <cellStyle name="Normal 38" xfId="2455" xr:uid="{00000000-0005-0000-0000-0000390A0000}"/>
    <cellStyle name="Normal 38 1" xfId="2456" xr:uid="{00000000-0005-0000-0000-00003A0A0000}"/>
    <cellStyle name="Normal 38 1 2" xfId="3280" xr:uid="{00000000-0005-0000-0000-00003B0A0000}"/>
    <cellStyle name="Normal 38 2" xfId="3279" xr:uid="{00000000-0005-0000-0000-00003C0A0000}"/>
    <cellStyle name="Normal 38_1" xfId="2457" xr:uid="{00000000-0005-0000-0000-00003D0A0000}"/>
    <cellStyle name="Normal 39" xfId="2458" xr:uid="{00000000-0005-0000-0000-00003E0A0000}"/>
    <cellStyle name="Normal 39 1" xfId="2459" xr:uid="{00000000-0005-0000-0000-00003F0A0000}"/>
    <cellStyle name="Normal 39 1 2" xfId="3282" xr:uid="{00000000-0005-0000-0000-0000400A0000}"/>
    <cellStyle name="Normal 39 2" xfId="2460" xr:uid="{00000000-0005-0000-0000-0000410A0000}"/>
    <cellStyle name="Normal 39 3" xfId="3281" xr:uid="{00000000-0005-0000-0000-0000420A0000}"/>
    <cellStyle name="Normal 39_1" xfId="2461" xr:uid="{00000000-0005-0000-0000-0000430A0000}"/>
    <cellStyle name="Normal 4" xfId="2462" xr:uid="{00000000-0005-0000-0000-0000440A0000}"/>
    <cellStyle name="Normal 4 1" xfId="2463" xr:uid="{00000000-0005-0000-0000-0000450A0000}"/>
    <cellStyle name="Normal 4 1 2" xfId="3284" xr:uid="{00000000-0005-0000-0000-0000460A0000}"/>
    <cellStyle name="Normal 4 10" xfId="2464" xr:uid="{00000000-0005-0000-0000-0000470A0000}"/>
    <cellStyle name="Normal 4 11" xfId="2465" xr:uid="{00000000-0005-0000-0000-0000480A0000}"/>
    <cellStyle name="Normal 4 12" xfId="2466" xr:uid="{00000000-0005-0000-0000-0000490A0000}"/>
    <cellStyle name="Normal 4 12 10" xfId="2467" xr:uid="{00000000-0005-0000-0000-00004A0A0000}"/>
    <cellStyle name="Normal 4 12 11" xfId="2468" xr:uid="{00000000-0005-0000-0000-00004B0A0000}"/>
    <cellStyle name="Normal 4 12 12" xfId="2469" xr:uid="{00000000-0005-0000-0000-00004C0A0000}"/>
    <cellStyle name="Normal 4 12 13" xfId="2470" xr:uid="{00000000-0005-0000-0000-00004D0A0000}"/>
    <cellStyle name="Normal 4 12 14" xfId="2471" xr:uid="{00000000-0005-0000-0000-00004E0A0000}"/>
    <cellStyle name="Normal 4 12 15" xfId="2472" xr:uid="{00000000-0005-0000-0000-00004F0A0000}"/>
    <cellStyle name="Normal 4 12 16" xfId="2473" xr:uid="{00000000-0005-0000-0000-0000500A0000}"/>
    <cellStyle name="Normal 4 12 17" xfId="2474" xr:uid="{00000000-0005-0000-0000-0000510A0000}"/>
    <cellStyle name="Normal 4 12 18" xfId="2475" xr:uid="{00000000-0005-0000-0000-0000520A0000}"/>
    <cellStyle name="Normal 4 12 19" xfId="2476" xr:uid="{00000000-0005-0000-0000-0000530A0000}"/>
    <cellStyle name="Normal 4 12 2" xfId="2477" xr:uid="{00000000-0005-0000-0000-0000540A0000}"/>
    <cellStyle name="Normal 4 12 20" xfId="3285" xr:uid="{00000000-0005-0000-0000-0000550A0000}"/>
    <cellStyle name="Normal 4 12 3" xfId="2478" xr:uid="{00000000-0005-0000-0000-0000560A0000}"/>
    <cellStyle name="Normal 4 12 4" xfId="2479" xr:uid="{00000000-0005-0000-0000-0000570A0000}"/>
    <cellStyle name="Normal 4 12 5" xfId="2480" xr:uid="{00000000-0005-0000-0000-0000580A0000}"/>
    <cellStyle name="Normal 4 12 6" xfId="2481" xr:uid="{00000000-0005-0000-0000-0000590A0000}"/>
    <cellStyle name="Normal 4 12 7" xfId="2482" xr:uid="{00000000-0005-0000-0000-00005A0A0000}"/>
    <cellStyle name="Normal 4 12 8" xfId="2483" xr:uid="{00000000-0005-0000-0000-00005B0A0000}"/>
    <cellStyle name="Normal 4 12 9" xfId="2484" xr:uid="{00000000-0005-0000-0000-00005C0A0000}"/>
    <cellStyle name="Normal 4 13" xfId="2485" xr:uid="{00000000-0005-0000-0000-00005D0A0000}"/>
    <cellStyle name="Normal 4 13 10" xfId="2486" xr:uid="{00000000-0005-0000-0000-00005E0A0000}"/>
    <cellStyle name="Normal 4 13 11" xfId="2487" xr:uid="{00000000-0005-0000-0000-00005F0A0000}"/>
    <cellStyle name="Normal 4 13 12" xfId="2488" xr:uid="{00000000-0005-0000-0000-0000600A0000}"/>
    <cellStyle name="Normal 4 13 13" xfId="2489" xr:uid="{00000000-0005-0000-0000-0000610A0000}"/>
    <cellStyle name="Normal 4 13 14" xfId="2490" xr:uid="{00000000-0005-0000-0000-0000620A0000}"/>
    <cellStyle name="Normal 4 13 15" xfId="2491" xr:uid="{00000000-0005-0000-0000-0000630A0000}"/>
    <cellStyle name="Normal 4 13 16" xfId="2492" xr:uid="{00000000-0005-0000-0000-0000640A0000}"/>
    <cellStyle name="Normal 4 13 17" xfId="2493" xr:uid="{00000000-0005-0000-0000-0000650A0000}"/>
    <cellStyle name="Normal 4 13 18" xfId="2494" xr:uid="{00000000-0005-0000-0000-0000660A0000}"/>
    <cellStyle name="Normal 4 13 19" xfId="2495" xr:uid="{00000000-0005-0000-0000-0000670A0000}"/>
    <cellStyle name="Normal 4 13 2" xfId="2496" xr:uid="{00000000-0005-0000-0000-0000680A0000}"/>
    <cellStyle name="Normal 4 13 20" xfId="3286" xr:uid="{00000000-0005-0000-0000-0000690A0000}"/>
    <cellStyle name="Normal 4 13 3" xfId="2497" xr:uid="{00000000-0005-0000-0000-00006A0A0000}"/>
    <cellStyle name="Normal 4 13 4" xfId="2498" xr:uid="{00000000-0005-0000-0000-00006B0A0000}"/>
    <cellStyle name="Normal 4 13 5" xfId="2499" xr:uid="{00000000-0005-0000-0000-00006C0A0000}"/>
    <cellStyle name="Normal 4 13 6" xfId="2500" xr:uid="{00000000-0005-0000-0000-00006D0A0000}"/>
    <cellStyle name="Normal 4 13 7" xfId="2501" xr:uid="{00000000-0005-0000-0000-00006E0A0000}"/>
    <cellStyle name="Normal 4 13 8" xfId="2502" xr:uid="{00000000-0005-0000-0000-00006F0A0000}"/>
    <cellStyle name="Normal 4 13 9" xfId="2503" xr:uid="{00000000-0005-0000-0000-0000700A0000}"/>
    <cellStyle name="Normal 4 14" xfId="2504" xr:uid="{00000000-0005-0000-0000-0000710A0000}"/>
    <cellStyle name="Normal 4 15" xfId="2505" xr:uid="{00000000-0005-0000-0000-0000720A0000}"/>
    <cellStyle name="Normal 4 15 2" xfId="3287" xr:uid="{00000000-0005-0000-0000-0000730A0000}"/>
    <cellStyle name="Normal 4 16" xfId="3283" xr:uid="{00000000-0005-0000-0000-0000740A0000}"/>
    <cellStyle name="Normal 4 2" xfId="2506" xr:uid="{00000000-0005-0000-0000-0000750A0000}"/>
    <cellStyle name="Normal 4 2 10" xfId="2507" xr:uid="{00000000-0005-0000-0000-0000760A0000}"/>
    <cellStyle name="Normal 4 2 11" xfId="2508" xr:uid="{00000000-0005-0000-0000-0000770A0000}"/>
    <cellStyle name="Normal 4 2 12" xfId="2509" xr:uid="{00000000-0005-0000-0000-0000780A0000}"/>
    <cellStyle name="Normal 4 2 13" xfId="2510" xr:uid="{00000000-0005-0000-0000-0000790A0000}"/>
    <cellStyle name="Normal 4 2 14" xfId="2511" xr:uid="{00000000-0005-0000-0000-00007A0A0000}"/>
    <cellStyle name="Normal 4 2 15" xfId="2512" xr:uid="{00000000-0005-0000-0000-00007B0A0000}"/>
    <cellStyle name="Normal 4 2 16" xfId="2513" xr:uid="{00000000-0005-0000-0000-00007C0A0000}"/>
    <cellStyle name="Normal 4 2 17" xfId="2514" xr:uid="{00000000-0005-0000-0000-00007D0A0000}"/>
    <cellStyle name="Normal 4 2 18" xfId="2515" xr:uid="{00000000-0005-0000-0000-00007E0A0000}"/>
    <cellStyle name="Normal 4 2 19" xfId="2516" xr:uid="{00000000-0005-0000-0000-00007F0A0000}"/>
    <cellStyle name="Normal 4 2 2" xfId="2517" xr:uid="{00000000-0005-0000-0000-0000800A0000}"/>
    <cellStyle name="Normal 4 2 20" xfId="2518" xr:uid="{00000000-0005-0000-0000-0000810A0000}"/>
    <cellStyle name="Normal 4 2 20 2" xfId="3289" xr:uid="{00000000-0005-0000-0000-0000820A0000}"/>
    <cellStyle name="Normal 4 2 21" xfId="3288" xr:uid="{00000000-0005-0000-0000-0000830A0000}"/>
    <cellStyle name="Normal 4 2 3" xfId="2519" xr:uid="{00000000-0005-0000-0000-0000840A0000}"/>
    <cellStyle name="Normal 4 2 4" xfId="2520" xr:uid="{00000000-0005-0000-0000-0000850A0000}"/>
    <cellStyle name="Normal 4 2 5" xfId="2521" xr:uid="{00000000-0005-0000-0000-0000860A0000}"/>
    <cellStyle name="Normal 4 2 6" xfId="2522" xr:uid="{00000000-0005-0000-0000-0000870A0000}"/>
    <cellStyle name="Normal 4 2 7" xfId="2523" xr:uid="{00000000-0005-0000-0000-0000880A0000}"/>
    <cellStyle name="Normal 4 2 8" xfId="2524" xr:uid="{00000000-0005-0000-0000-0000890A0000}"/>
    <cellStyle name="Normal 4 2 9" xfId="2525" xr:uid="{00000000-0005-0000-0000-00008A0A0000}"/>
    <cellStyle name="Normal 4 3" xfId="2526" xr:uid="{00000000-0005-0000-0000-00008B0A0000}"/>
    <cellStyle name="Normal 4 4" xfId="2527" xr:uid="{00000000-0005-0000-0000-00008C0A0000}"/>
    <cellStyle name="Normal 4 5" xfId="2528" xr:uid="{00000000-0005-0000-0000-00008D0A0000}"/>
    <cellStyle name="Normal 4 6" xfId="2529" xr:uid="{00000000-0005-0000-0000-00008E0A0000}"/>
    <cellStyle name="Normal 4 7" xfId="2530" xr:uid="{00000000-0005-0000-0000-00008F0A0000}"/>
    <cellStyle name="Normal 4 8" xfId="2531" xr:uid="{00000000-0005-0000-0000-0000900A0000}"/>
    <cellStyle name="Normal 4 9" xfId="2532" xr:uid="{00000000-0005-0000-0000-0000910A0000}"/>
    <cellStyle name="Normal 4_1" xfId="2533" xr:uid="{00000000-0005-0000-0000-0000920A0000}"/>
    <cellStyle name="Normal 40" xfId="2534" xr:uid="{00000000-0005-0000-0000-0000930A0000}"/>
    <cellStyle name="Normal 40 2" xfId="2535" xr:uid="{00000000-0005-0000-0000-0000940A0000}"/>
    <cellStyle name="Normal 41" xfId="2536" xr:uid="{00000000-0005-0000-0000-0000950A0000}"/>
    <cellStyle name="Normal 41 2" xfId="2537" xr:uid="{00000000-0005-0000-0000-0000960A0000}"/>
    <cellStyle name="Normal 42" xfId="2538" xr:uid="{00000000-0005-0000-0000-0000970A0000}"/>
    <cellStyle name="Normal 42 2" xfId="2539" xr:uid="{00000000-0005-0000-0000-0000980A0000}"/>
    <cellStyle name="Normal 43" xfId="2540" xr:uid="{00000000-0005-0000-0000-0000990A0000}"/>
    <cellStyle name="Normal 43 2" xfId="2541" xr:uid="{00000000-0005-0000-0000-00009A0A0000}"/>
    <cellStyle name="Normal 44" xfId="2542" xr:uid="{00000000-0005-0000-0000-00009B0A0000}"/>
    <cellStyle name="Normal 44 2" xfId="2543" xr:uid="{00000000-0005-0000-0000-00009C0A0000}"/>
    <cellStyle name="Normal 45" xfId="2544" xr:uid="{00000000-0005-0000-0000-00009D0A0000}"/>
    <cellStyle name="Normal 45 2" xfId="2545" xr:uid="{00000000-0005-0000-0000-00009E0A0000}"/>
    <cellStyle name="Normal 46" xfId="2546" xr:uid="{00000000-0005-0000-0000-00009F0A0000}"/>
    <cellStyle name="Normal 46 2" xfId="2547" xr:uid="{00000000-0005-0000-0000-0000A00A0000}"/>
    <cellStyle name="Normal 47" xfId="2548" xr:uid="{00000000-0005-0000-0000-0000A10A0000}"/>
    <cellStyle name="Normal 48" xfId="2549" xr:uid="{00000000-0005-0000-0000-0000A20A0000}"/>
    <cellStyle name="Normal 49" xfId="2550" xr:uid="{00000000-0005-0000-0000-0000A30A0000}"/>
    <cellStyle name="Normal 5" xfId="2551" xr:uid="{00000000-0005-0000-0000-0000A40A0000}"/>
    <cellStyle name="Normal 5 1" xfId="2552" xr:uid="{00000000-0005-0000-0000-0000A50A0000}"/>
    <cellStyle name="Normal 5 1 2" xfId="3291" xr:uid="{00000000-0005-0000-0000-0000A60A0000}"/>
    <cellStyle name="Normal 5 10" xfId="2553" xr:uid="{00000000-0005-0000-0000-0000A70A0000}"/>
    <cellStyle name="Normal 5 10 2" xfId="2554" xr:uid="{00000000-0005-0000-0000-0000A80A0000}"/>
    <cellStyle name="Normal 5 11" xfId="2555" xr:uid="{00000000-0005-0000-0000-0000A90A0000}"/>
    <cellStyle name="Normal 5 12" xfId="2556" xr:uid="{00000000-0005-0000-0000-0000AA0A0000}"/>
    <cellStyle name="Normal 5 12 10" xfId="2557" xr:uid="{00000000-0005-0000-0000-0000AB0A0000}"/>
    <cellStyle name="Normal 5 12 11" xfId="2558" xr:uid="{00000000-0005-0000-0000-0000AC0A0000}"/>
    <cellStyle name="Normal 5 12 12" xfId="2559" xr:uid="{00000000-0005-0000-0000-0000AD0A0000}"/>
    <cellStyle name="Normal 5 12 13" xfId="2560" xr:uid="{00000000-0005-0000-0000-0000AE0A0000}"/>
    <cellStyle name="Normal 5 12 14" xfId="2561" xr:uid="{00000000-0005-0000-0000-0000AF0A0000}"/>
    <cellStyle name="Normal 5 12 15" xfId="2562" xr:uid="{00000000-0005-0000-0000-0000B00A0000}"/>
    <cellStyle name="Normal 5 12 16" xfId="2563" xr:uid="{00000000-0005-0000-0000-0000B10A0000}"/>
    <cellStyle name="Normal 5 12 17" xfId="2564" xr:uid="{00000000-0005-0000-0000-0000B20A0000}"/>
    <cellStyle name="Normal 5 12 18" xfId="2565" xr:uid="{00000000-0005-0000-0000-0000B30A0000}"/>
    <cellStyle name="Normal 5 12 19" xfId="2566" xr:uid="{00000000-0005-0000-0000-0000B40A0000}"/>
    <cellStyle name="Normal 5 12 2" xfId="2567" xr:uid="{00000000-0005-0000-0000-0000B50A0000}"/>
    <cellStyle name="Normal 5 12 20" xfId="3292" xr:uid="{00000000-0005-0000-0000-0000B60A0000}"/>
    <cellStyle name="Normal 5 12 3" xfId="2568" xr:uid="{00000000-0005-0000-0000-0000B70A0000}"/>
    <cellStyle name="Normal 5 12 4" xfId="2569" xr:uid="{00000000-0005-0000-0000-0000B80A0000}"/>
    <cellStyle name="Normal 5 12 5" xfId="2570" xr:uid="{00000000-0005-0000-0000-0000B90A0000}"/>
    <cellStyle name="Normal 5 12 6" xfId="2571" xr:uid="{00000000-0005-0000-0000-0000BA0A0000}"/>
    <cellStyle name="Normal 5 12 7" xfId="2572" xr:uid="{00000000-0005-0000-0000-0000BB0A0000}"/>
    <cellStyle name="Normal 5 12 8" xfId="2573" xr:uid="{00000000-0005-0000-0000-0000BC0A0000}"/>
    <cellStyle name="Normal 5 12 9" xfId="2574" xr:uid="{00000000-0005-0000-0000-0000BD0A0000}"/>
    <cellStyle name="Normal 5 13" xfId="2575" xr:uid="{00000000-0005-0000-0000-0000BE0A0000}"/>
    <cellStyle name="Normal 5 13 10" xfId="2576" xr:uid="{00000000-0005-0000-0000-0000BF0A0000}"/>
    <cellStyle name="Normal 5 13 11" xfId="2577" xr:uid="{00000000-0005-0000-0000-0000C00A0000}"/>
    <cellStyle name="Normal 5 13 12" xfId="2578" xr:uid="{00000000-0005-0000-0000-0000C10A0000}"/>
    <cellStyle name="Normal 5 13 13" xfId="2579" xr:uid="{00000000-0005-0000-0000-0000C20A0000}"/>
    <cellStyle name="Normal 5 13 14" xfId="2580" xr:uid="{00000000-0005-0000-0000-0000C30A0000}"/>
    <cellStyle name="Normal 5 13 15" xfId="2581" xr:uid="{00000000-0005-0000-0000-0000C40A0000}"/>
    <cellStyle name="Normal 5 13 16" xfId="2582" xr:uid="{00000000-0005-0000-0000-0000C50A0000}"/>
    <cellStyle name="Normal 5 13 17" xfId="2583" xr:uid="{00000000-0005-0000-0000-0000C60A0000}"/>
    <cellStyle name="Normal 5 13 18" xfId="2584" xr:uid="{00000000-0005-0000-0000-0000C70A0000}"/>
    <cellStyle name="Normal 5 13 19" xfId="2585" xr:uid="{00000000-0005-0000-0000-0000C80A0000}"/>
    <cellStyle name="Normal 5 13 2" xfId="2586" xr:uid="{00000000-0005-0000-0000-0000C90A0000}"/>
    <cellStyle name="Normal 5 13 20" xfId="3293" xr:uid="{00000000-0005-0000-0000-0000CA0A0000}"/>
    <cellStyle name="Normal 5 13 3" xfId="2587" xr:uid="{00000000-0005-0000-0000-0000CB0A0000}"/>
    <cellStyle name="Normal 5 13 4" xfId="2588" xr:uid="{00000000-0005-0000-0000-0000CC0A0000}"/>
    <cellStyle name="Normal 5 13 5" xfId="2589" xr:uid="{00000000-0005-0000-0000-0000CD0A0000}"/>
    <cellStyle name="Normal 5 13 6" xfId="2590" xr:uid="{00000000-0005-0000-0000-0000CE0A0000}"/>
    <cellStyle name="Normal 5 13 7" xfId="2591" xr:uid="{00000000-0005-0000-0000-0000CF0A0000}"/>
    <cellStyle name="Normal 5 13 8" xfId="2592" xr:uid="{00000000-0005-0000-0000-0000D00A0000}"/>
    <cellStyle name="Normal 5 13 9" xfId="2593" xr:uid="{00000000-0005-0000-0000-0000D10A0000}"/>
    <cellStyle name="Normal 5 14" xfId="2594" xr:uid="{00000000-0005-0000-0000-0000D20A0000}"/>
    <cellStyle name="Normal 5 15" xfId="2595" xr:uid="{00000000-0005-0000-0000-0000D30A0000}"/>
    <cellStyle name="Normal 5 15 2" xfId="3294" xr:uid="{00000000-0005-0000-0000-0000D40A0000}"/>
    <cellStyle name="Normal 5 16" xfId="3290" xr:uid="{00000000-0005-0000-0000-0000D50A0000}"/>
    <cellStyle name="Normal 5 2" xfId="2596" xr:uid="{00000000-0005-0000-0000-0000D60A0000}"/>
    <cellStyle name="Normal 5 2 1" xfId="2597" xr:uid="{00000000-0005-0000-0000-0000D70A0000}"/>
    <cellStyle name="Normal 5 2 10" xfId="2598" xr:uid="{00000000-0005-0000-0000-0000D80A0000}"/>
    <cellStyle name="Normal 5 2 11" xfId="2599" xr:uid="{00000000-0005-0000-0000-0000D90A0000}"/>
    <cellStyle name="Normal 5 2 12" xfId="2600" xr:uid="{00000000-0005-0000-0000-0000DA0A0000}"/>
    <cellStyle name="Normal 5 2 13" xfId="2601" xr:uid="{00000000-0005-0000-0000-0000DB0A0000}"/>
    <cellStyle name="Normal 5 2 14" xfId="2602" xr:uid="{00000000-0005-0000-0000-0000DC0A0000}"/>
    <cellStyle name="Normal 5 2 15" xfId="2603" xr:uid="{00000000-0005-0000-0000-0000DD0A0000}"/>
    <cellStyle name="Normal 5 2 16" xfId="2604" xr:uid="{00000000-0005-0000-0000-0000DE0A0000}"/>
    <cellStyle name="Normal 5 2 17" xfId="2605" xr:uid="{00000000-0005-0000-0000-0000DF0A0000}"/>
    <cellStyle name="Normal 5 2 18" xfId="2606" xr:uid="{00000000-0005-0000-0000-0000E00A0000}"/>
    <cellStyle name="Normal 5 2 19" xfId="2607" xr:uid="{00000000-0005-0000-0000-0000E10A0000}"/>
    <cellStyle name="Normal 5 2 2" xfId="2608" xr:uid="{00000000-0005-0000-0000-0000E20A0000}"/>
    <cellStyle name="Normal 5 2 2 2" xfId="2609" xr:uid="{00000000-0005-0000-0000-0000E30A0000}"/>
    <cellStyle name="Normal 5 2 2 3" xfId="3295" xr:uid="{00000000-0005-0000-0000-0000E40A0000}"/>
    <cellStyle name="Normal 5 2 20" xfId="2610" xr:uid="{00000000-0005-0000-0000-0000E50A0000}"/>
    <cellStyle name="Normal 5 2 20 2" xfId="3296" xr:uid="{00000000-0005-0000-0000-0000E60A0000}"/>
    <cellStyle name="Normal 5 2 3" xfId="2611" xr:uid="{00000000-0005-0000-0000-0000E70A0000}"/>
    <cellStyle name="Normal 5 2 4" xfId="2612" xr:uid="{00000000-0005-0000-0000-0000E80A0000}"/>
    <cellStyle name="Normal 5 2 5" xfId="2613" xr:uid="{00000000-0005-0000-0000-0000E90A0000}"/>
    <cellStyle name="Normal 5 2 6" xfId="2614" xr:uid="{00000000-0005-0000-0000-0000EA0A0000}"/>
    <cellStyle name="Normal 5 2 7" xfId="2615" xr:uid="{00000000-0005-0000-0000-0000EB0A0000}"/>
    <cellStyle name="Normal 5 2 8" xfId="2616" xr:uid="{00000000-0005-0000-0000-0000EC0A0000}"/>
    <cellStyle name="Normal 5 2 9" xfId="2617" xr:uid="{00000000-0005-0000-0000-0000ED0A0000}"/>
    <cellStyle name="Normal 5 2_1" xfId="2618" xr:uid="{00000000-0005-0000-0000-0000EE0A0000}"/>
    <cellStyle name="Normal 5 3" xfId="2619" xr:uid="{00000000-0005-0000-0000-0000EF0A0000}"/>
    <cellStyle name="Normal 5 3 2" xfId="2620" xr:uid="{00000000-0005-0000-0000-0000F00A0000}"/>
    <cellStyle name="Normal 5 3 3" xfId="3297" xr:uid="{00000000-0005-0000-0000-0000F10A0000}"/>
    <cellStyle name="Normal 5 4" xfId="2621" xr:uid="{00000000-0005-0000-0000-0000F20A0000}"/>
    <cellStyle name="Normal 5 4 2" xfId="2622" xr:uid="{00000000-0005-0000-0000-0000F30A0000}"/>
    <cellStyle name="Normal 5 5" xfId="2623" xr:uid="{00000000-0005-0000-0000-0000F40A0000}"/>
    <cellStyle name="Normal 5 5 2" xfId="2624" xr:uid="{00000000-0005-0000-0000-0000F50A0000}"/>
    <cellStyle name="Normal 5 6" xfId="2625" xr:uid="{00000000-0005-0000-0000-0000F60A0000}"/>
    <cellStyle name="Normal 5 6 2" xfId="2626" xr:uid="{00000000-0005-0000-0000-0000F70A0000}"/>
    <cellStyle name="Normal 5 7" xfId="2627" xr:uid="{00000000-0005-0000-0000-0000F80A0000}"/>
    <cellStyle name="Normal 5 7 2" xfId="2628" xr:uid="{00000000-0005-0000-0000-0000F90A0000}"/>
    <cellStyle name="Normal 5 8" xfId="2629" xr:uid="{00000000-0005-0000-0000-0000FA0A0000}"/>
    <cellStyle name="Normal 5 8 2" xfId="2630" xr:uid="{00000000-0005-0000-0000-0000FB0A0000}"/>
    <cellStyle name="Normal 5 9" xfId="2631" xr:uid="{00000000-0005-0000-0000-0000FC0A0000}"/>
    <cellStyle name="Normal 5 9 2" xfId="2632" xr:uid="{00000000-0005-0000-0000-0000FD0A0000}"/>
    <cellStyle name="Normal 5_1" xfId="2633" xr:uid="{00000000-0005-0000-0000-0000FE0A0000}"/>
    <cellStyle name="Normal 50" xfId="2634" xr:uid="{00000000-0005-0000-0000-0000FF0A0000}"/>
    <cellStyle name="Normal 51" xfId="2635" xr:uid="{00000000-0005-0000-0000-0000000B0000}"/>
    <cellStyle name="Normal 52" xfId="2636" xr:uid="{00000000-0005-0000-0000-0000010B0000}"/>
    <cellStyle name="Normal 53" xfId="2637" xr:uid="{00000000-0005-0000-0000-0000020B0000}"/>
    <cellStyle name="Normal 54" xfId="2638" xr:uid="{00000000-0005-0000-0000-0000030B0000}"/>
    <cellStyle name="Normal 55" xfId="2639" xr:uid="{00000000-0005-0000-0000-0000040B0000}"/>
    <cellStyle name="Normal 56" xfId="2640" xr:uid="{00000000-0005-0000-0000-0000050B0000}"/>
    <cellStyle name="Normal 57" xfId="2641" xr:uid="{00000000-0005-0000-0000-0000060B0000}"/>
    <cellStyle name="Normal 58" xfId="2642" xr:uid="{00000000-0005-0000-0000-0000070B0000}"/>
    <cellStyle name="Normal 59" xfId="2643" xr:uid="{00000000-0005-0000-0000-0000080B0000}"/>
    <cellStyle name="Normal 59 2" xfId="3298" xr:uid="{00000000-0005-0000-0000-0000090B0000}"/>
    <cellStyle name="Normal 6" xfId="2644" xr:uid="{00000000-0005-0000-0000-00000A0B0000}"/>
    <cellStyle name="Normal 6 1" xfId="2645" xr:uid="{00000000-0005-0000-0000-00000B0B0000}"/>
    <cellStyle name="Normal 6 1 2" xfId="3300" xr:uid="{00000000-0005-0000-0000-00000C0B0000}"/>
    <cellStyle name="Normal 6 10" xfId="2646" xr:uid="{00000000-0005-0000-0000-00000D0B0000}"/>
    <cellStyle name="Normal 6 11" xfId="2647" xr:uid="{00000000-0005-0000-0000-00000E0B0000}"/>
    <cellStyle name="Normal 6 12" xfId="2648" xr:uid="{00000000-0005-0000-0000-00000F0B0000}"/>
    <cellStyle name="Normal 6 12 10" xfId="2649" xr:uid="{00000000-0005-0000-0000-0000100B0000}"/>
    <cellStyle name="Normal 6 12 11" xfId="2650" xr:uid="{00000000-0005-0000-0000-0000110B0000}"/>
    <cellStyle name="Normal 6 12 12" xfId="2651" xr:uid="{00000000-0005-0000-0000-0000120B0000}"/>
    <cellStyle name="Normal 6 12 13" xfId="2652" xr:uid="{00000000-0005-0000-0000-0000130B0000}"/>
    <cellStyle name="Normal 6 12 14" xfId="2653" xr:uid="{00000000-0005-0000-0000-0000140B0000}"/>
    <cellStyle name="Normal 6 12 15" xfId="2654" xr:uid="{00000000-0005-0000-0000-0000150B0000}"/>
    <cellStyle name="Normal 6 12 16" xfId="2655" xr:uid="{00000000-0005-0000-0000-0000160B0000}"/>
    <cellStyle name="Normal 6 12 17" xfId="2656" xr:uid="{00000000-0005-0000-0000-0000170B0000}"/>
    <cellStyle name="Normal 6 12 18" xfId="2657" xr:uid="{00000000-0005-0000-0000-0000180B0000}"/>
    <cellStyle name="Normal 6 12 19" xfId="2658" xr:uid="{00000000-0005-0000-0000-0000190B0000}"/>
    <cellStyle name="Normal 6 12 2" xfId="2659" xr:uid="{00000000-0005-0000-0000-00001A0B0000}"/>
    <cellStyle name="Normal 6 12 20" xfId="3301" xr:uid="{00000000-0005-0000-0000-00001B0B0000}"/>
    <cellStyle name="Normal 6 12 3" xfId="2660" xr:uid="{00000000-0005-0000-0000-00001C0B0000}"/>
    <cellStyle name="Normal 6 12 4" xfId="2661" xr:uid="{00000000-0005-0000-0000-00001D0B0000}"/>
    <cellStyle name="Normal 6 12 5" xfId="2662" xr:uid="{00000000-0005-0000-0000-00001E0B0000}"/>
    <cellStyle name="Normal 6 12 6" xfId="2663" xr:uid="{00000000-0005-0000-0000-00001F0B0000}"/>
    <cellStyle name="Normal 6 12 7" xfId="2664" xr:uid="{00000000-0005-0000-0000-0000200B0000}"/>
    <cellStyle name="Normal 6 12 8" xfId="2665" xr:uid="{00000000-0005-0000-0000-0000210B0000}"/>
    <cellStyle name="Normal 6 12 9" xfId="2666" xr:uid="{00000000-0005-0000-0000-0000220B0000}"/>
    <cellStyle name="Normal 6 13" xfId="2667" xr:uid="{00000000-0005-0000-0000-0000230B0000}"/>
    <cellStyle name="Normal 6 13 10" xfId="2668" xr:uid="{00000000-0005-0000-0000-0000240B0000}"/>
    <cellStyle name="Normal 6 13 11" xfId="2669" xr:uid="{00000000-0005-0000-0000-0000250B0000}"/>
    <cellStyle name="Normal 6 13 12" xfId="2670" xr:uid="{00000000-0005-0000-0000-0000260B0000}"/>
    <cellStyle name="Normal 6 13 13" xfId="2671" xr:uid="{00000000-0005-0000-0000-0000270B0000}"/>
    <cellStyle name="Normal 6 13 14" xfId="2672" xr:uid="{00000000-0005-0000-0000-0000280B0000}"/>
    <cellStyle name="Normal 6 13 15" xfId="2673" xr:uid="{00000000-0005-0000-0000-0000290B0000}"/>
    <cellStyle name="Normal 6 13 16" xfId="2674" xr:uid="{00000000-0005-0000-0000-00002A0B0000}"/>
    <cellStyle name="Normal 6 13 17" xfId="2675" xr:uid="{00000000-0005-0000-0000-00002B0B0000}"/>
    <cellStyle name="Normal 6 13 18" xfId="2676" xr:uid="{00000000-0005-0000-0000-00002C0B0000}"/>
    <cellStyle name="Normal 6 13 19" xfId="2677" xr:uid="{00000000-0005-0000-0000-00002D0B0000}"/>
    <cellStyle name="Normal 6 13 2" xfId="2678" xr:uid="{00000000-0005-0000-0000-00002E0B0000}"/>
    <cellStyle name="Normal 6 13 20" xfId="3302" xr:uid="{00000000-0005-0000-0000-00002F0B0000}"/>
    <cellStyle name="Normal 6 13 3" xfId="2679" xr:uid="{00000000-0005-0000-0000-0000300B0000}"/>
    <cellStyle name="Normal 6 13 4" xfId="2680" xr:uid="{00000000-0005-0000-0000-0000310B0000}"/>
    <cellStyle name="Normal 6 13 5" xfId="2681" xr:uid="{00000000-0005-0000-0000-0000320B0000}"/>
    <cellStyle name="Normal 6 13 6" xfId="2682" xr:uid="{00000000-0005-0000-0000-0000330B0000}"/>
    <cellStyle name="Normal 6 13 7" xfId="2683" xr:uid="{00000000-0005-0000-0000-0000340B0000}"/>
    <cellStyle name="Normal 6 13 8" xfId="2684" xr:uid="{00000000-0005-0000-0000-0000350B0000}"/>
    <cellStyle name="Normal 6 13 9" xfId="2685" xr:uid="{00000000-0005-0000-0000-0000360B0000}"/>
    <cellStyle name="Normal 6 14" xfId="2686" xr:uid="{00000000-0005-0000-0000-0000370B0000}"/>
    <cellStyle name="Normal 6 15" xfId="2687" xr:uid="{00000000-0005-0000-0000-0000380B0000}"/>
    <cellStyle name="Normal 6 15 2" xfId="3303" xr:uid="{00000000-0005-0000-0000-0000390B0000}"/>
    <cellStyle name="Normal 6 16" xfId="3299" xr:uid="{00000000-0005-0000-0000-00003A0B0000}"/>
    <cellStyle name="Normal 6 2" xfId="2688" xr:uid="{00000000-0005-0000-0000-00003B0B0000}"/>
    <cellStyle name="Normal 6 2 10" xfId="2689" xr:uid="{00000000-0005-0000-0000-00003C0B0000}"/>
    <cellStyle name="Normal 6 2 11" xfId="2690" xr:uid="{00000000-0005-0000-0000-00003D0B0000}"/>
    <cellStyle name="Normal 6 2 12" xfId="2691" xr:uid="{00000000-0005-0000-0000-00003E0B0000}"/>
    <cellStyle name="Normal 6 2 13" xfId="2692" xr:uid="{00000000-0005-0000-0000-00003F0B0000}"/>
    <cellStyle name="Normal 6 2 14" xfId="2693" xr:uid="{00000000-0005-0000-0000-0000400B0000}"/>
    <cellStyle name="Normal 6 2 15" xfId="2694" xr:uid="{00000000-0005-0000-0000-0000410B0000}"/>
    <cellStyle name="Normal 6 2 16" xfId="2695" xr:uid="{00000000-0005-0000-0000-0000420B0000}"/>
    <cellStyle name="Normal 6 2 17" xfId="2696" xr:uid="{00000000-0005-0000-0000-0000430B0000}"/>
    <cellStyle name="Normal 6 2 18" xfId="2697" xr:uid="{00000000-0005-0000-0000-0000440B0000}"/>
    <cellStyle name="Normal 6 2 19" xfId="2698" xr:uid="{00000000-0005-0000-0000-0000450B0000}"/>
    <cellStyle name="Normal 6 2 2" xfId="2699" xr:uid="{00000000-0005-0000-0000-0000460B0000}"/>
    <cellStyle name="Normal 6 2 20" xfId="2700" xr:uid="{00000000-0005-0000-0000-0000470B0000}"/>
    <cellStyle name="Normal 6 2 20 2" xfId="3305" xr:uid="{00000000-0005-0000-0000-0000480B0000}"/>
    <cellStyle name="Normal 6 2 21" xfId="3304" xr:uid="{00000000-0005-0000-0000-0000490B0000}"/>
    <cellStyle name="Normal 6 2 3" xfId="2701" xr:uid="{00000000-0005-0000-0000-00004A0B0000}"/>
    <cellStyle name="Normal 6 2 4" xfId="2702" xr:uid="{00000000-0005-0000-0000-00004B0B0000}"/>
    <cellStyle name="Normal 6 2 5" xfId="2703" xr:uid="{00000000-0005-0000-0000-00004C0B0000}"/>
    <cellStyle name="Normal 6 2 6" xfId="2704" xr:uid="{00000000-0005-0000-0000-00004D0B0000}"/>
    <cellStyle name="Normal 6 2 7" xfId="2705" xr:uid="{00000000-0005-0000-0000-00004E0B0000}"/>
    <cellStyle name="Normal 6 2 8" xfId="2706" xr:uid="{00000000-0005-0000-0000-00004F0B0000}"/>
    <cellStyle name="Normal 6 2 9" xfId="2707" xr:uid="{00000000-0005-0000-0000-0000500B0000}"/>
    <cellStyle name="Normal 6 3" xfId="2708" xr:uid="{00000000-0005-0000-0000-0000510B0000}"/>
    <cellStyle name="Normal 6 4" xfId="2709" xr:uid="{00000000-0005-0000-0000-0000520B0000}"/>
    <cellStyle name="Normal 6 5" xfId="2710" xr:uid="{00000000-0005-0000-0000-0000530B0000}"/>
    <cellStyle name="Normal 6 6" xfId="2711" xr:uid="{00000000-0005-0000-0000-0000540B0000}"/>
    <cellStyle name="Normal 6 7" xfId="2712" xr:uid="{00000000-0005-0000-0000-0000550B0000}"/>
    <cellStyle name="Normal 6 8" xfId="2713" xr:uid="{00000000-0005-0000-0000-0000560B0000}"/>
    <cellStyle name="Normal 6 9" xfId="2714" xr:uid="{00000000-0005-0000-0000-0000570B0000}"/>
    <cellStyle name="Normal 6_1" xfId="2715" xr:uid="{00000000-0005-0000-0000-0000580B0000}"/>
    <cellStyle name="Normal 60" xfId="2716" xr:uid="{00000000-0005-0000-0000-0000590B0000}"/>
    <cellStyle name="Normal 60 2" xfId="3306" xr:uid="{00000000-0005-0000-0000-00005A0B0000}"/>
    <cellStyle name="Normal 61" xfId="2717" xr:uid="{00000000-0005-0000-0000-00005B0B0000}"/>
    <cellStyle name="Normal 61 2" xfId="3307" xr:uid="{00000000-0005-0000-0000-00005C0B0000}"/>
    <cellStyle name="Normal 62" xfId="2718" xr:uid="{00000000-0005-0000-0000-00005D0B0000}"/>
    <cellStyle name="Normal 62 2" xfId="3308" xr:uid="{00000000-0005-0000-0000-00005E0B0000}"/>
    <cellStyle name="Normal 63" xfId="2719" xr:uid="{00000000-0005-0000-0000-00005F0B0000}"/>
    <cellStyle name="Normal 63 2" xfId="3309" xr:uid="{00000000-0005-0000-0000-0000600B0000}"/>
    <cellStyle name="Normal 64" xfId="2720" xr:uid="{00000000-0005-0000-0000-0000610B0000}"/>
    <cellStyle name="Normal 64 2" xfId="3310" xr:uid="{00000000-0005-0000-0000-0000620B0000}"/>
    <cellStyle name="Normal 65" xfId="2721" xr:uid="{00000000-0005-0000-0000-0000630B0000}"/>
    <cellStyle name="Normal 65 2" xfId="3311" xr:uid="{00000000-0005-0000-0000-0000640B0000}"/>
    <cellStyle name="Normal 66" xfId="2722" xr:uid="{00000000-0005-0000-0000-0000650B0000}"/>
    <cellStyle name="Normal 66 2" xfId="3312" xr:uid="{00000000-0005-0000-0000-0000660B0000}"/>
    <cellStyle name="Normal 67" xfId="2723" xr:uid="{00000000-0005-0000-0000-0000670B0000}"/>
    <cellStyle name="Normal 67 2" xfId="3313" xr:uid="{00000000-0005-0000-0000-0000680B0000}"/>
    <cellStyle name="Normal 68" xfId="2724" xr:uid="{00000000-0005-0000-0000-0000690B0000}"/>
    <cellStyle name="Normal 68 2" xfId="3314" xr:uid="{00000000-0005-0000-0000-00006A0B0000}"/>
    <cellStyle name="Normal 69" xfId="2725" xr:uid="{00000000-0005-0000-0000-00006B0B0000}"/>
    <cellStyle name="Normal 69 2" xfId="3315" xr:uid="{00000000-0005-0000-0000-00006C0B0000}"/>
    <cellStyle name="Normal 7" xfId="2726" xr:uid="{00000000-0005-0000-0000-00006D0B0000}"/>
    <cellStyle name="Normal 7 1" xfId="2727" xr:uid="{00000000-0005-0000-0000-00006E0B0000}"/>
    <cellStyle name="Normal 7 1 2" xfId="3317" xr:uid="{00000000-0005-0000-0000-00006F0B0000}"/>
    <cellStyle name="Normal 7 10" xfId="2728" xr:uid="{00000000-0005-0000-0000-0000700B0000}"/>
    <cellStyle name="Normal 7 11" xfId="2729" xr:uid="{00000000-0005-0000-0000-0000710B0000}"/>
    <cellStyle name="Normal 7 12" xfId="2730" xr:uid="{00000000-0005-0000-0000-0000720B0000}"/>
    <cellStyle name="Normal 7 12 10" xfId="2731" xr:uid="{00000000-0005-0000-0000-0000730B0000}"/>
    <cellStyle name="Normal 7 12 11" xfId="2732" xr:uid="{00000000-0005-0000-0000-0000740B0000}"/>
    <cellStyle name="Normal 7 12 12" xfId="2733" xr:uid="{00000000-0005-0000-0000-0000750B0000}"/>
    <cellStyle name="Normal 7 12 13" xfId="2734" xr:uid="{00000000-0005-0000-0000-0000760B0000}"/>
    <cellStyle name="Normal 7 12 14" xfId="2735" xr:uid="{00000000-0005-0000-0000-0000770B0000}"/>
    <cellStyle name="Normal 7 12 15" xfId="2736" xr:uid="{00000000-0005-0000-0000-0000780B0000}"/>
    <cellStyle name="Normal 7 12 16" xfId="2737" xr:uid="{00000000-0005-0000-0000-0000790B0000}"/>
    <cellStyle name="Normal 7 12 17" xfId="2738" xr:uid="{00000000-0005-0000-0000-00007A0B0000}"/>
    <cellStyle name="Normal 7 12 18" xfId="2739" xr:uid="{00000000-0005-0000-0000-00007B0B0000}"/>
    <cellStyle name="Normal 7 12 19" xfId="2740" xr:uid="{00000000-0005-0000-0000-00007C0B0000}"/>
    <cellStyle name="Normal 7 12 2" xfId="2741" xr:uid="{00000000-0005-0000-0000-00007D0B0000}"/>
    <cellStyle name="Normal 7 12 20" xfId="3318" xr:uid="{00000000-0005-0000-0000-00007E0B0000}"/>
    <cellStyle name="Normal 7 12 3" xfId="2742" xr:uid="{00000000-0005-0000-0000-00007F0B0000}"/>
    <cellStyle name="Normal 7 12 4" xfId="2743" xr:uid="{00000000-0005-0000-0000-0000800B0000}"/>
    <cellStyle name="Normal 7 12 5" xfId="2744" xr:uid="{00000000-0005-0000-0000-0000810B0000}"/>
    <cellStyle name="Normal 7 12 6" xfId="2745" xr:uid="{00000000-0005-0000-0000-0000820B0000}"/>
    <cellStyle name="Normal 7 12 7" xfId="2746" xr:uid="{00000000-0005-0000-0000-0000830B0000}"/>
    <cellStyle name="Normal 7 12 8" xfId="2747" xr:uid="{00000000-0005-0000-0000-0000840B0000}"/>
    <cellStyle name="Normal 7 12 9" xfId="2748" xr:uid="{00000000-0005-0000-0000-0000850B0000}"/>
    <cellStyle name="Normal 7 13" xfId="2749" xr:uid="{00000000-0005-0000-0000-0000860B0000}"/>
    <cellStyle name="Normal 7 13 10" xfId="2750" xr:uid="{00000000-0005-0000-0000-0000870B0000}"/>
    <cellStyle name="Normal 7 13 11" xfId="2751" xr:uid="{00000000-0005-0000-0000-0000880B0000}"/>
    <cellStyle name="Normal 7 13 12" xfId="2752" xr:uid="{00000000-0005-0000-0000-0000890B0000}"/>
    <cellStyle name="Normal 7 13 13" xfId="2753" xr:uid="{00000000-0005-0000-0000-00008A0B0000}"/>
    <cellStyle name="Normal 7 13 14" xfId="2754" xr:uid="{00000000-0005-0000-0000-00008B0B0000}"/>
    <cellStyle name="Normal 7 13 15" xfId="2755" xr:uid="{00000000-0005-0000-0000-00008C0B0000}"/>
    <cellStyle name="Normal 7 13 16" xfId="2756" xr:uid="{00000000-0005-0000-0000-00008D0B0000}"/>
    <cellStyle name="Normal 7 13 17" xfId="2757" xr:uid="{00000000-0005-0000-0000-00008E0B0000}"/>
    <cellStyle name="Normal 7 13 18" xfId="2758" xr:uid="{00000000-0005-0000-0000-00008F0B0000}"/>
    <cellStyle name="Normal 7 13 19" xfId="2759" xr:uid="{00000000-0005-0000-0000-0000900B0000}"/>
    <cellStyle name="Normal 7 13 2" xfId="2760" xr:uid="{00000000-0005-0000-0000-0000910B0000}"/>
    <cellStyle name="Normal 7 13 20" xfId="3319" xr:uid="{00000000-0005-0000-0000-0000920B0000}"/>
    <cellStyle name="Normal 7 13 3" xfId="2761" xr:uid="{00000000-0005-0000-0000-0000930B0000}"/>
    <cellStyle name="Normal 7 13 4" xfId="2762" xr:uid="{00000000-0005-0000-0000-0000940B0000}"/>
    <cellStyle name="Normal 7 13 5" xfId="2763" xr:uid="{00000000-0005-0000-0000-0000950B0000}"/>
    <cellStyle name="Normal 7 13 6" xfId="2764" xr:uid="{00000000-0005-0000-0000-0000960B0000}"/>
    <cellStyle name="Normal 7 13 7" xfId="2765" xr:uid="{00000000-0005-0000-0000-0000970B0000}"/>
    <cellStyle name="Normal 7 13 8" xfId="2766" xr:uid="{00000000-0005-0000-0000-0000980B0000}"/>
    <cellStyle name="Normal 7 13 9" xfId="2767" xr:uid="{00000000-0005-0000-0000-0000990B0000}"/>
    <cellStyle name="Normal 7 14" xfId="2768" xr:uid="{00000000-0005-0000-0000-00009A0B0000}"/>
    <cellStyle name="Normal 7 15" xfId="2769" xr:uid="{00000000-0005-0000-0000-00009B0B0000}"/>
    <cellStyle name="Normal 7 15 2" xfId="3320" xr:uid="{00000000-0005-0000-0000-00009C0B0000}"/>
    <cellStyle name="Normal 7 16" xfId="3316" xr:uid="{00000000-0005-0000-0000-00009D0B0000}"/>
    <cellStyle name="Normal 7 2" xfId="2770" xr:uid="{00000000-0005-0000-0000-00009E0B0000}"/>
    <cellStyle name="Normal 7 2 10" xfId="2771" xr:uid="{00000000-0005-0000-0000-00009F0B0000}"/>
    <cellStyle name="Normal 7 2 11" xfId="2772" xr:uid="{00000000-0005-0000-0000-0000A00B0000}"/>
    <cellStyle name="Normal 7 2 12" xfId="2773" xr:uid="{00000000-0005-0000-0000-0000A10B0000}"/>
    <cellStyle name="Normal 7 2 13" xfId="2774" xr:uid="{00000000-0005-0000-0000-0000A20B0000}"/>
    <cellStyle name="Normal 7 2 14" xfId="2775" xr:uid="{00000000-0005-0000-0000-0000A30B0000}"/>
    <cellStyle name="Normal 7 2 15" xfId="2776" xr:uid="{00000000-0005-0000-0000-0000A40B0000}"/>
    <cellStyle name="Normal 7 2 16" xfId="2777" xr:uid="{00000000-0005-0000-0000-0000A50B0000}"/>
    <cellStyle name="Normal 7 2 17" xfId="2778" xr:uid="{00000000-0005-0000-0000-0000A60B0000}"/>
    <cellStyle name="Normal 7 2 18" xfId="2779" xr:uid="{00000000-0005-0000-0000-0000A70B0000}"/>
    <cellStyle name="Normal 7 2 19" xfId="2780" xr:uid="{00000000-0005-0000-0000-0000A80B0000}"/>
    <cellStyle name="Normal 7 2 2" xfId="2781" xr:uid="{00000000-0005-0000-0000-0000A90B0000}"/>
    <cellStyle name="Normal 7 2 20" xfId="2782" xr:uid="{00000000-0005-0000-0000-0000AA0B0000}"/>
    <cellStyle name="Normal 7 2 20 2" xfId="3322" xr:uid="{00000000-0005-0000-0000-0000AB0B0000}"/>
    <cellStyle name="Normal 7 2 21" xfId="3321" xr:uid="{00000000-0005-0000-0000-0000AC0B0000}"/>
    <cellStyle name="Normal 7 2 3" xfId="2783" xr:uid="{00000000-0005-0000-0000-0000AD0B0000}"/>
    <cellStyle name="Normal 7 2 4" xfId="2784" xr:uid="{00000000-0005-0000-0000-0000AE0B0000}"/>
    <cellStyle name="Normal 7 2 5" xfId="2785" xr:uid="{00000000-0005-0000-0000-0000AF0B0000}"/>
    <cellStyle name="Normal 7 2 6" xfId="2786" xr:uid="{00000000-0005-0000-0000-0000B00B0000}"/>
    <cellStyle name="Normal 7 2 7" xfId="2787" xr:uid="{00000000-0005-0000-0000-0000B10B0000}"/>
    <cellStyle name="Normal 7 2 8" xfId="2788" xr:uid="{00000000-0005-0000-0000-0000B20B0000}"/>
    <cellStyle name="Normal 7 2 9" xfId="2789" xr:uid="{00000000-0005-0000-0000-0000B30B0000}"/>
    <cellStyle name="Normal 7 3" xfId="2790" xr:uid="{00000000-0005-0000-0000-0000B40B0000}"/>
    <cellStyle name="Normal 7 4" xfId="2791" xr:uid="{00000000-0005-0000-0000-0000B50B0000}"/>
    <cellStyle name="Normal 7 5" xfId="2792" xr:uid="{00000000-0005-0000-0000-0000B60B0000}"/>
    <cellStyle name="Normal 7 6" xfId="2793" xr:uid="{00000000-0005-0000-0000-0000B70B0000}"/>
    <cellStyle name="Normal 7 7" xfId="2794" xr:uid="{00000000-0005-0000-0000-0000B80B0000}"/>
    <cellStyle name="Normal 7 8" xfId="2795" xr:uid="{00000000-0005-0000-0000-0000B90B0000}"/>
    <cellStyle name="Normal 7 9" xfId="2796" xr:uid="{00000000-0005-0000-0000-0000BA0B0000}"/>
    <cellStyle name="Normal 7_1" xfId="2797" xr:uid="{00000000-0005-0000-0000-0000BB0B0000}"/>
    <cellStyle name="Normal 70" xfId="2798" xr:uid="{00000000-0005-0000-0000-0000BC0B0000}"/>
    <cellStyle name="Normal 70 2" xfId="3323" xr:uid="{00000000-0005-0000-0000-0000BD0B0000}"/>
    <cellStyle name="Normal 71" xfId="2799" xr:uid="{00000000-0005-0000-0000-0000BE0B0000}"/>
    <cellStyle name="Normal 71 2" xfId="3324" xr:uid="{00000000-0005-0000-0000-0000BF0B0000}"/>
    <cellStyle name="Normal 72" xfId="2800" xr:uid="{00000000-0005-0000-0000-0000C00B0000}"/>
    <cellStyle name="Normal 72 2" xfId="3325" xr:uid="{00000000-0005-0000-0000-0000C10B0000}"/>
    <cellStyle name="Normal 73" xfId="2801" xr:uid="{00000000-0005-0000-0000-0000C20B0000}"/>
    <cellStyle name="Normal 73 2" xfId="3326" xr:uid="{00000000-0005-0000-0000-0000C30B0000}"/>
    <cellStyle name="Normal 74" xfId="2802" xr:uid="{00000000-0005-0000-0000-0000C40B0000}"/>
    <cellStyle name="Normal 74 2" xfId="3327" xr:uid="{00000000-0005-0000-0000-0000C50B0000}"/>
    <cellStyle name="Normal 75" xfId="2803" xr:uid="{00000000-0005-0000-0000-0000C60B0000}"/>
    <cellStyle name="Normal 75 2" xfId="3328" xr:uid="{00000000-0005-0000-0000-0000C70B0000}"/>
    <cellStyle name="Normal 76" xfId="2804" xr:uid="{00000000-0005-0000-0000-0000C80B0000}"/>
    <cellStyle name="Normal 76 2" xfId="3329" xr:uid="{00000000-0005-0000-0000-0000C90B0000}"/>
    <cellStyle name="Normal 77" xfId="2805" xr:uid="{00000000-0005-0000-0000-0000CA0B0000}"/>
    <cellStyle name="Normal 78" xfId="2806" xr:uid="{00000000-0005-0000-0000-0000CB0B0000}"/>
    <cellStyle name="Normal 79" xfId="2807" xr:uid="{00000000-0005-0000-0000-0000CC0B0000}"/>
    <cellStyle name="Normal 8" xfId="2808" xr:uid="{00000000-0005-0000-0000-0000CD0B0000}"/>
    <cellStyle name="Normal 8 1" xfId="2809" xr:uid="{00000000-0005-0000-0000-0000CE0B0000}"/>
    <cellStyle name="Normal 8 1 2" xfId="3331" xr:uid="{00000000-0005-0000-0000-0000CF0B0000}"/>
    <cellStyle name="Normal 8 10" xfId="2810" xr:uid="{00000000-0005-0000-0000-0000D00B0000}"/>
    <cellStyle name="Normal 8 11" xfId="2811" xr:uid="{00000000-0005-0000-0000-0000D10B0000}"/>
    <cellStyle name="Normal 8 12" xfId="2812" xr:uid="{00000000-0005-0000-0000-0000D20B0000}"/>
    <cellStyle name="Normal 8 12 10" xfId="2813" xr:uid="{00000000-0005-0000-0000-0000D30B0000}"/>
    <cellStyle name="Normal 8 12 11" xfId="2814" xr:uid="{00000000-0005-0000-0000-0000D40B0000}"/>
    <cellStyle name="Normal 8 12 12" xfId="2815" xr:uid="{00000000-0005-0000-0000-0000D50B0000}"/>
    <cellStyle name="Normal 8 12 13" xfId="2816" xr:uid="{00000000-0005-0000-0000-0000D60B0000}"/>
    <cellStyle name="Normal 8 12 14" xfId="2817" xr:uid="{00000000-0005-0000-0000-0000D70B0000}"/>
    <cellStyle name="Normal 8 12 15" xfId="2818" xr:uid="{00000000-0005-0000-0000-0000D80B0000}"/>
    <cellStyle name="Normal 8 12 16" xfId="2819" xr:uid="{00000000-0005-0000-0000-0000D90B0000}"/>
    <cellStyle name="Normal 8 12 17" xfId="2820" xr:uid="{00000000-0005-0000-0000-0000DA0B0000}"/>
    <cellStyle name="Normal 8 12 18" xfId="2821" xr:uid="{00000000-0005-0000-0000-0000DB0B0000}"/>
    <cellStyle name="Normal 8 12 19" xfId="2822" xr:uid="{00000000-0005-0000-0000-0000DC0B0000}"/>
    <cellStyle name="Normal 8 12 2" xfId="2823" xr:uid="{00000000-0005-0000-0000-0000DD0B0000}"/>
    <cellStyle name="Normal 8 12 20" xfId="3332" xr:uid="{00000000-0005-0000-0000-0000DE0B0000}"/>
    <cellStyle name="Normal 8 12 3" xfId="2824" xr:uid="{00000000-0005-0000-0000-0000DF0B0000}"/>
    <cellStyle name="Normal 8 12 4" xfId="2825" xr:uid="{00000000-0005-0000-0000-0000E00B0000}"/>
    <cellStyle name="Normal 8 12 5" xfId="2826" xr:uid="{00000000-0005-0000-0000-0000E10B0000}"/>
    <cellStyle name="Normal 8 12 6" xfId="2827" xr:uid="{00000000-0005-0000-0000-0000E20B0000}"/>
    <cellStyle name="Normal 8 12 7" xfId="2828" xr:uid="{00000000-0005-0000-0000-0000E30B0000}"/>
    <cellStyle name="Normal 8 12 8" xfId="2829" xr:uid="{00000000-0005-0000-0000-0000E40B0000}"/>
    <cellStyle name="Normal 8 12 9" xfId="2830" xr:uid="{00000000-0005-0000-0000-0000E50B0000}"/>
    <cellStyle name="Normal 8 13" xfId="2831" xr:uid="{00000000-0005-0000-0000-0000E60B0000}"/>
    <cellStyle name="Normal 8 13 10" xfId="2832" xr:uid="{00000000-0005-0000-0000-0000E70B0000}"/>
    <cellStyle name="Normal 8 13 11" xfId="2833" xr:uid="{00000000-0005-0000-0000-0000E80B0000}"/>
    <cellStyle name="Normal 8 13 12" xfId="2834" xr:uid="{00000000-0005-0000-0000-0000E90B0000}"/>
    <cellStyle name="Normal 8 13 13" xfId="2835" xr:uid="{00000000-0005-0000-0000-0000EA0B0000}"/>
    <cellStyle name="Normal 8 13 14" xfId="2836" xr:uid="{00000000-0005-0000-0000-0000EB0B0000}"/>
    <cellStyle name="Normal 8 13 15" xfId="2837" xr:uid="{00000000-0005-0000-0000-0000EC0B0000}"/>
    <cellStyle name="Normal 8 13 16" xfId="2838" xr:uid="{00000000-0005-0000-0000-0000ED0B0000}"/>
    <cellStyle name="Normal 8 13 17" xfId="2839" xr:uid="{00000000-0005-0000-0000-0000EE0B0000}"/>
    <cellStyle name="Normal 8 13 18" xfId="2840" xr:uid="{00000000-0005-0000-0000-0000EF0B0000}"/>
    <cellStyle name="Normal 8 13 19" xfId="2841" xr:uid="{00000000-0005-0000-0000-0000F00B0000}"/>
    <cellStyle name="Normal 8 13 2" xfId="2842" xr:uid="{00000000-0005-0000-0000-0000F10B0000}"/>
    <cellStyle name="Normal 8 13 20" xfId="3333" xr:uid="{00000000-0005-0000-0000-0000F20B0000}"/>
    <cellStyle name="Normal 8 13 3" xfId="2843" xr:uid="{00000000-0005-0000-0000-0000F30B0000}"/>
    <cellStyle name="Normal 8 13 4" xfId="2844" xr:uid="{00000000-0005-0000-0000-0000F40B0000}"/>
    <cellStyle name="Normal 8 13 5" xfId="2845" xr:uid="{00000000-0005-0000-0000-0000F50B0000}"/>
    <cellStyle name="Normal 8 13 6" xfId="2846" xr:uid="{00000000-0005-0000-0000-0000F60B0000}"/>
    <cellStyle name="Normal 8 13 7" xfId="2847" xr:uid="{00000000-0005-0000-0000-0000F70B0000}"/>
    <cellStyle name="Normal 8 13 8" xfId="2848" xr:uid="{00000000-0005-0000-0000-0000F80B0000}"/>
    <cellStyle name="Normal 8 13 9" xfId="2849" xr:uid="{00000000-0005-0000-0000-0000F90B0000}"/>
    <cellStyle name="Normal 8 14" xfId="2850" xr:uid="{00000000-0005-0000-0000-0000FA0B0000}"/>
    <cellStyle name="Normal 8 15" xfId="2851" xr:uid="{00000000-0005-0000-0000-0000FB0B0000}"/>
    <cellStyle name="Normal 8 15 2" xfId="3334" xr:uid="{00000000-0005-0000-0000-0000FC0B0000}"/>
    <cellStyle name="Normal 8 16" xfId="3330" xr:uid="{00000000-0005-0000-0000-0000FD0B0000}"/>
    <cellStyle name="Normal 8 2" xfId="2852" xr:uid="{00000000-0005-0000-0000-0000FE0B0000}"/>
    <cellStyle name="Normal 8 2 10" xfId="2853" xr:uid="{00000000-0005-0000-0000-0000FF0B0000}"/>
    <cellStyle name="Normal 8 2 11" xfId="2854" xr:uid="{00000000-0005-0000-0000-0000000C0000}"/>
    <cellStyle name="Normal 8 2 12" xfId="2855" xr:uid="{00000000-0005-0000-0000-0000010C0000}"/>
    <cellStyle name="Normal 8 2 13" xfId="2856" xr:uid="{00000000-0005-0000-0000-0000020C0000}"/>
    <cellStyle name="Normal 8 2 14" xfId="2857" xr:uid="{00000000-0005-0000-0000-0000030C0000}"/>
    <cellStyle name="Normal 8 2 15" xfId="2858" xr:uid="{00000000-0005-0000-0000-0000040C0000}"/>
    <cellStyle name="Normal 8 2 16" xfId="2859" xr:uid="{00000000-0005-0000-0000-0000050C0000}"/>
    <cellStyle name="Normal 8 2 17" xfId="2860" xr:uid="{00000000-0005-0000-0000-0000060C0000}"/>
    <cellStyle name="Normal 8 2 18" xfId="2861" xr:uid="{00000000-0005-0000-0000-0000070C0000}"/>
    <cellStyle name="Normal 8 2 19" xfId="2862" xr:uid="{00000000-0005-0000-0000-0000080C0000}"/>
    <cellStyle name="Normal 8 2 2" xfId="2863" xr:uid="{00000000-0005-0000-0000-0000090C0000}"/>
    <cellStyle name="Normal 8 2 20" xfId="2864" xr:uid="{00000000-0005-0000-0000-00000A0C0000}"/>
    <cellStyle name="Normal 8 2 20 2" xfId="3336" xr:uid="{00000000-0005-0000-0000-00000B0C0000}"/>
    <cellStyle name="Normal 8 2 21" xfId="3335" xr:uid="{00000000-0005-0000-0000-00000C0C0000}"/>
    <cellStyle name="Normal 8 2 3" xfId="2865" xr:uid="{00000000-0005-0000-0000-00000D0C0000}"/>
    <cellStyle name="Normal 8 2 4" xfId="2866" xr:uid="{00000000-0005-0000-0000-00000E0C0000}"/>
    <cellStyle name="Normal 8 2 5" xfId="2867" xr:uid="{00000000-0005-0000-0000-00000F0C0000}"/>
    <cellStyle name="Normal 8 2 6" xfId="2868" xr:uid="{00000000-0005-0000-0000-0000100C0000}"/>
    <cellStyle name="Normal 8 2 7" xfId="2869" xr:uid="{00000000-0005-0000-0000-0000110C0000}"/>
    <cellStyle name="Normal 8 2 8" xfId="2870" xr:uid="{00000000-0005-0000-0000-0000120C0000}"/>
    <cellStyle name="Normal 8 2 9" xfId="2871" xr:uid="{00000000-0005-0000-0000-0000130C0000}"/>
    <cellStyle name="Normal 8 3" xfId="2872" xr:uid="{00000000-0005-0000-0000-0000140C0000}"/>
    <cellStyle name="Normal 8 4" xfId="2873" xr:uid="{00000000-0005-0000-0000-0000150C0000}"/>
    <cellStyle name="Normal 8 5" xfId="2874" xr:uid="{00000000-0005-0000-0000-0000160C0000}"/>
    <cellStyle name="Normal 8 6" xfId="2875" xr:uid="{00000000-0005-0000-0000-0000170C0000}"/>
    <cellStyle name="Normal 8 7" xfId="2876" xr:uid="{00000000-0005-0000-0000-0000180C0000}"/>
    <cellStyle name="Normal 8 8" xfId="2877" xr:uid="{00000000-0005-0000-0000-0000190C0000}"/>
    <cellStyle name="Normal 8 9" xfId="2878" xr:uid="{00000000-0005-0000-0000-00001A0C0000}"/>
    <cellStyle name="Normal 8_1" xfId="2879" xr:uid="{00000000-0005-0000-0000-00001B0C0000}"/>
    <cellStyle name="Normal 80" xfId="2880" xr:uid="{00000000-0005-0000-0000-00001C0C0000}"/>
    <cellStyle name="Normal 81" xfId="2881" xr:uid="{00000000-0005-0000-0000-00001D0C0000}"/>
    <cellStyle name="Normal 82" xfId="2882" xr:uid="{00000000-0005-0000-0000-00001E0C0000}"/>
    <cellStyle name="Normal 83" xfId="2883" xr:uid="{00000000-0005-0000-0000-00001F0C0000}"/>
    <cellStyle name="Normal 84" xfId="2884" xr:uid="{00000000-0005-0000-0000-0000200C0000}"/>
    <cellStyle name="Normal 85" xfId="2885" xr:uid="{00000000-0005-0000-0000-0000210C0000}"/>
    <cellStyle name="Normal 86" xfId="2886" xr:uid="{00000000-0005-0000-0000-0000220C0000}"/>
    <cellStyle name="Normal 87" xfId="2887" xr:uid="{00000000-0005-0000-0000-0000230C0000}"/>
    <cellStyle name="Normal 87 2" xfId="3337" xr:uid="{00000000-0005-0000-0000-0000240C0000}"/>
    <cellStyle name="Normal 88" xfId="2888" xr:uid="{00000000-0005-0000-0000-0000250C0000}"/>
    <cellStyle name="Normal 9" xfId="2889" xr:uid="{00000000-0005-0000-0000-0000260C0000}"/>
    <cellStyle name="Normal 9 1" xfId="2890" xr:uid="{00000000-0005-0000-0000-0000270C0000}"/>
    <cellStyle name="Normal 9 1 2" xfId="3339" xr:uid="{00000000-0005-0000-0000-0000280C0000}"/>
    <cellStyle name="Normal 9 2" xfId="2891" xr:uid="{00000000-0005-0000-0000-0000290C0000}"/>
    <cellStyle name="Normal 9 2 2" xfId="3340" xr:uid="{00000000-0005-0000-0000-00002A0C0000}"/>
    <cellStyle name="Normal 9 3" xfId="3338" xr:uid="{00000000-0005-0000-0000-00002B0C0000}"/>
    <cellStyle name="Normal 9_1" xfId="2892" xr:uid="{00000000-0005-0000-0000-00002C0C0000}"/>
    <cellStyle name="Normal_1-2" xfId="2893" xr:uid="{00000000-0005-0000-0000-00002D0C0000}"/>
    <cellStyle name="Normal_1-2_1" xfId="2894" xr:uid="{00000000-0005-0000-0000-00002E0C0000}"/>
    <cellStyle name="Normal_1-2_2" xfId="3117" xr:uid="{00000000-0005-0000-0000-00002F0C0000}"/>
    <cellStyle name="Normal_Kopsavilkuma tāme Nr. T-0809-25-I" xfId="2895" xr:uid="{00000000-0005-0000-0000-0000300C0000}"/>
    <cellStyle name="Normal_koptame1" xfId="2896" xr:uid="{00000000-0005-0000-0000-0000310C0000}"/>
    <cellStyle name="Normal_lokalas tames forma2" xfId="2897" xr:uid="{00000000-0005-0000-0000-0000320C0000}"/>
    <cellStyle name="Normal_lokalas tames forma2 2" xfId="3116" xr:uid="{00000000-0005-0000-0000-0000330C0000}"/>
    <cellStyle name="Normal_RS_spec_vent_17.05" xfId="3361" xr:uid="{00000000-0005-0000-0000-0000340C0000}"/>
    <cellStyle name="Normal_tame" xfId="2898" xr:uid="{00000000-0005-0000-0000-0000350C0000}"/>
    <cellStyle name="Nosaukums" xfId="2899" xr:uid="{00000000-0005-0000-0000-0000360C0000}"/>
    <cellStyle name="Nosaukums 1" xfId="2900" xr:uid="{00000000-0005-0000-0000-0000370C0000}"/>
    <cellStyle name="Nosaukums 2" xfId="2901" xr:uid="{00000000-0005-0000-0000-0000380C0000}"/>
    <cellStyle name="Nosaukums 3" xfId="2902" xr:uid="{00000000-0005-0000-0000-0000390C0000}"/>
    <cellStyle name="Nosaukums_1" xfId="2903" xr:uid="{00000000-0005-0000-0000-00003A0C0000}"/>
    <cellStyle name="Note 1" xfId="2904" xr:uid="{00000000-0005-0000-0000-00003B0C0000}"/>
    <cellStyle name="Note 1 2" xfId="3341" xr:uid="{00000000-0005-0000-0000-00003C0C0000}"/>
    <cellStyle name="Note 2" xfId="2905" xr:uid="{00000000-0005-0000-0000-00003D0C0000}"/>
    <cellStyle name="Note 2 1" xfId="2906" xr:uid="{00000000-0005-0000-0000-00003E0C0000}"/>
    <cellStyle name="Note 2 2" xfId="2907" xr:uid="{00000000-0005-0000-0000-00003F0C0000}"/>
    <cellStyle name="Note 2 2 2" xfId="2908" xr:uid="{00000000-0005-0000-0000-0000400C0000}"/>
    <cellStyle name="Note 2 2 2 2" xfId="3342" xr:uid="{00000000-0005-0000-0000-0000410C0000}"/>
    <cellStyle name="Note 2 3" xfId="2909" xr:uid="{00000000-0005-0000-0000-0000420C0000}"/>
    <cellStyle name="Note 2 3 2" xfId="3343" xr:uid="{00000000-0005-0000-0000-0000430C0000}"/>
    <cellStyle name="Note 2 4" xfId="2910" xr:uid="{00000000-0005-0000-0000-0000440C0000}"/>
    <cellStyle name="Note 2 4 2" xfId="3344" xr:uid="{00000000-0005-0000-0000-0000450C0000}"/>
    <cellStyle name="Note 2 5" xfId="2911" xr:uid="{00000000-0005-0000-0000-0000460C0000}"/>
    <cellStyle name="Note 2 5 2" xfId="3345" xr:uid="{00000000-0005-0000-0000-0000470C0000}"/>
    <cellStyle name="Note 2_1" xfId="2912" xr:uid="{00000000-0005-0000-0000-0000480C0000}"/>
    <cellStyle name="Note 3" xfId="2913" xr:uid="{00000000-0005-0000-0000-0000490C0000}"/>
    <cellStyle name="Note 3 1" xfId="2914" xr:uid="{00000000-0005-0000-0000-00004A0C0000}"/>
    <cellStyle name="Note 3 2" xfId="2915" xr:uid="{00000000-0005-0000-0000-00004B0C0000}"/>
    <cellStyle name="Note 3 2 2" xfId="3346" xr:uid="{00000000-0005-0000-0000-00004C0C0000}"/>
    <cellStyle name="Note 3_1" xfId="2916" xr:uid="{00000000-0005-0000-0000-00004D0C0000}"/>
    <cellStyle name="Note 4" xfId="2917" xr:uid="{00000000-0005-0000-0000-00004E0C0000}"/>
    <cellStyle name="Note 4 1" xfId="2918" xr:uid="{00000000-0005-0000-0000-00004F0C0000}"/>
    <cellStyle name="Note 4 2" xfId="2919" xr:uid="{00000000-0005-0000-0000-0000500C0000}"/>
    <cellStyle name="Note 4 2 2" xfId="3347" xr:uid="{00000000-0005-0000-0000-0000510C0000}"/>
    <cellStyle name="Note 4_1" xfId="2920" xr:uid="{00000000-0005-0000-0000-0000520C0000}"/>
    <cellStyle name="Note 5" xfId="2921" xr:uid="{00000000-0005-0000-0000-0000530C0000}"/>
    <cellStyle name="Note 5 1" xfId="2922" xr:uid="{00000000-0005-0000-0000-0000540C0000}"/>
    <cellStyle name="Note 5_1" xfId="2923" xr:uid="{00000000-0005-0000-0000-0000550C0000}"/>
    <cellStyle name="Note 6" xfId="2924" xr:uid="{00000000-0005-0000-0000-0000560C0000}"/>
    <cellStyle name="Note 6 1" xfId="2925" xr:uid="{00000000-0005-0000-0000-0000570C0000}"/>
    <cellStyle name="Note 6_1" xfId="2926" xr:uid="{00000000-0005-0000-0000-0000580C0000}"/>
    <cellStyle name="Note 7" xfId="2927" xr:uid="{00000000-0005-0000-0000-0000590C0000}"/>
    <cellStyle name="Note 7 2" xfId="3348" xr:uid="{00000000-0005-0000-0000-00005A0C0000}"/>
    <cellStyle name="Note 8" xfId="2928" xr:uid="{00000000-0005-0000-0000-00005B0C0000}"/>
    <cellStyle name="Note 8 2" xfId="3349" xr:uid="{00000000-0005-0000-0000-00005C0C0000}"/>
    <cellStyle name="Output 1" xfId="2929" xr:uid="{00000000-0005-0000-0000-00005D0C0000}"/>
    <cellStyle name="Output 2" xfId="2930" xr:uid="{00000000-0005-0000-0000-00005E0C0000}"/>
    <cellStyle name="Output 2 1" xfId="2931" xr:uid="{00000000-0005-0000-0000-00005F0C0000}"/>
    <cellStyle name="Output 2 2" xfId="2932" xr:uid="{00000000-0005-0000-0000-0000600C0000}"/>
    <cellStyle name="Output 2 3" xfId="2933" xr:uid="{00000000-0005-0000-0000-0000610C0000}"/>
    <cellStyle name="Output 2 4" xfId="2934" xr:uid="{00000000-0005-0000-0000-0000620C0000}"/>
    <cellStyle name="Output 2_1" xfId="2935" xr:uid="{00000000-0005-0000-0000-0000630C0000}"/>
    <cellStyle name="Output 3" xfId="2936" xr:uid="{00000000-0005-0000-0000-0000640C0000}"/>
    <cellStyle name="Output 3 1" xfId="2937" xr:uid="{00000000-0005-0000-0000-0000650C0000}"/>
    <cellStyle name="Output 3_1" xfId="2938" xr:uid="{00000000-0005-0000-0000-0000660C0000}"/>
    <cellStyle name="Output 4" xfId="2939" xr:uid="{00000000-0005-0000-0000-0000670C0000}"/>
    <cellStyle name="Output 4 1" xfId="2940" xr:uid="{00000000-0005-0000-0000-0000680C0000}"/>
    <cellStyle name="Output 4_1" xfId="2941" xr:uid="{00000000-0005-0000-0000-0000690C0000}"/>
    <cellStyle name="Output 5" xfId="2942" xr:uid="{00000000-0005-0000-0000-00006A0C0000}"/>
    <cellStyle name="Output 5 1" xfId="2943" xr:uid="{00000000-0005-0000-0000-00006B0C0000}"/>
    <cellStyle name="Output 5_1" xfId="2944" xr:uid="{00000000-0005-0000-0000-00006C0C0000}"/>
    <cellStyle name="Output 6" xfId="2945" xr:uid="{00000000-0005-0000-0000-00006D0C0000}"/>
    <cellStyle name="Output 6 1" xfId="2946" xr:uid="{00000000-0005-0000-0000-00006E0C0000}"/>
    <cellStyle name="Output 6_1" xfId="2947" xr:uid="{00000000-0005-0000-0000-00006F0C0000}"/>
    <cellStyle name="Output 7" xfId="2948" xr:uid="{00000000-0005-0000-0000-0000700C0000}"/>
    <cellStyle name="Parastais_Lapa1" xfId="2949" xr:uid="{00000000-0005-0000-0000-0000710C0000}"/>
    <cellStyle name="Parasts 2" xfId="2950" xr:uid="{00000000-0005-0000-0000-0000720C0000}"/>
    <cellStyle name="Parasts 2 2" xfId="3350" xr:uid="{00000000-0005-0000-0000-0000730C0000}"/>
    <cellStyle name="Parasts 3" xfId="2951" xr:uid="{00000000-0005-0000-0000-0000740C0000}"/>
    <cellStyle name="Parasts 3 2" xfId="3351" xr:uid="{00000000-0005-0000-0000-0000750C0000}"/>
    <cellStyle name="Paskaidrojošs teksts" xfId="2952" xr:uid="{00000000-0005-0000-0000-0000760C0000}"/>
    <cellStyle name="Paskaidrojošs teksts 1" xfId="2953" xr:uid="{00000000-0005-0000-0000-0000770C0000}"/>
    <cellStyle name="Paskaidrojošs teksts 2" xfId="2954" xr:uid="{00000000-0005-0000-0000-0000780C0000}"/>
    <cellStyle name="Paskaidrojošs teksts 3" xfId="2955" xr:uid="{00000000-0005-0000-0000-0000790C0000}"/>
    <cellStyle name="Paskaidrojošs teksts_1" xfId="2956" xr:uid="{00000000-0005-0000-0000-00007A0C0000}"/>
    <cellStyle name="Pārbaudes šūna" xfId="2957" xr:uid="{00000000-0005-0000-0000-00007B0C0000}"/>
    <cellStyle name="Pārbaudes šūna 1" xfId="2958" xr:uid="{00000000-0005-0000-0000-00007C0C0000}"/>
    <cellStyle name="Pārbaudes šūna 2" xfId="2959" xr:uid="{00000000-0005-0000-0000-00007D0C0000}"/>
    <cellStyle name="Pārbaudes šūna 3" xfId="2960" xr:uid="{00000000-0005-0000-0000-00007E0C0000}"/>
    <cellStyle name="Pārbaudes šūna_1" xfId="2961" xr:uid="{00000000-0005-0000-0000-00007F0C0000}"/>
    <cellStyle name="Pealkiri" xfId="2962" xr:uid="{00000000-0005-0000-0000-0000800C0000}"/>
    <cellStyle name="Pealkiri 1" xfId="2963" xr:uid="{00000000-0005-0000-0000-0000810C0000}"/>
    <cellStyle name="Pealkiri 1 1" xfId="2964" xr:uid="{00000000-0005-0000-0000-0000820C0000}"/>
    <cellStyle name="Pealkiri 1 2" xfId="2965" xr:uid="{00000000-0005-0000-0000-0000830C0000}"/>
    <cellStyle name="Pealkiri 2" xfId="2966" xr:uid="{00000000-0005-0000-0000-0000840C0000}"/>
    <cellStyle name="Pealkiri 2 1" xfId="2967" xr:uid="{00000000-0005-0000-0000-0000850C0000}"/>
    <cellStyle name="Pealkiri 2 2" xfId="2968" xr:uid="{00000000-0005-0000-0000-0000860C0000}"/>
    <cellStyle name="Pealkiri 3" xfId="2969" xr:uid="{00000000-0005-0000-0000-0000870C0000}"/>
    <cellStyle name="Pealkiri 3 1" xfId="2970" xr:uid="{00000000-0005-0000-0000-0000880C0000}"/>
    <cellStyle name="Pealkiri 3 2" xfId="2971" xr:uid="{00000000-0005-0000-0000-0000890C0000}"/>
    <cellStyle name="Pealkiri 4" xfId="2972" xr:uid="{00000000-0005-0000-0000-00008A0C0000}"/>
    <cellStyle name="Pealkiri 4 1" xfId="2973" xr:uid="{00000000-0005-0000-0000-00008B0C0000}"/>
    <cellStyle name="Pealkiri 4 2" xfId="2974" xr:uid="{00000000-0005-0000-0000-00008C0C0000}"/>
    <cellStyle name="Pealkiri 5" xfId="2975" xr:uid="{00000000-0005-0000-0000-00008D0C0000}"/>
    <cellStyle name="Pealkiri 6" xfId="2976" xr:uid="{00000000-0005-0000-0000-00008E0C0000}"/>
    <cellStyle name="Percent 2" xfId="2977" xr:uid="{00000000-0005-0000-0000-00008F0C0000}"/>
    <cellStyle name="Percent 2 2" xfId="3352" xr:uid="{00000000-0005-0000-0000-0000900C0000}"/>
    <cellStyle name="Piezīme" xfId="2978" xr:uid="{00000000-0005-0000-0000-0000910C0000}"/>
    <cellStyle name="Piezīme 1" xfId="2979" xr:uid="{00000000-0005-0000-0000-0000920C0000}"/>
    <cellStyle name="Piezīme 1 2" xfId="3354" xr:uid="{00000000-0005-0000-0000-0000930C0000}"/>
    <cellStyle name="Piezīme 2" xfId="2980" xr:uid="{00000000-0005-0000-0000-0000940C0000}"/>
    <cellStyle name="Piezīme 2 2" xfId="3355" xr:uid="{00000000-0005-0000-0000-0000950C0000}"/>
    <cellStyle name="Piezīme 3" xfId="2981" xr:uid="{00000000-0005-0000-0000-0000960C0000}"/>
    <cellStyle name="Piezīme 4" xfId="3353" xr:uid="{00000000-0005-0000-0000-0000970C0000}"/>
    <cellStyle name="Piezīme_1" xfId="2982" xr:uid="{00000000-0005-0000-0000-0000980C0000}"/>
    <cellStyle name="Result 1" xfId="2983" xr:uid="{00000000-0005-0000-0000-0000990C0000}"/>
    <cellStyle name="Result 1 1" xfId="2984" xr:uid="{00000000-0005-0000-0000-00009A0C0000}"/>
    <cellStyle name="Result2 1" xfId="2985" xr:uid="{00000000-0005-0000-0000-00009B0C0000}"/>
    <cellStyle name="Result2 1 1" xfId="2986" xr:uid="{00000000-0005-0000-0000-00009C0C0000}"/>
    <cellStyle name="Rõhk1" xfId="2987" xr:uid="{00000000-0005-0000-0000-00009D0C0000}"/>
    <cellStyle name="Rõhk1 1" xfId="2988" xr:uid="{00000000-0005-0000-0000-00009E0C0000}"/>
    <cellStyle name="Rõhk1 2" xfId="2989" xr:uid="{00000000-0005-0000-0000-00009F0C0000}"/>
    <cellStyle name="Rõhk2" xfId="2990" xr:uid="{00000000-0005-0000-0000-0000A00C0000}"/>
    <cellStyle name="Rõhk2 1" xfId="2991" xr:uid="{00000000-0005-0000-0000-0000A10C0000}"/>
    <cellStyle name="Rõhk2 2" xfId="2992" xr:uid="{00000000-0005-0000-0000-0000A20C0000}"/>
    <cellStyle name="Rõhk3" xfId="2993" xr:uid="{00000000-0005-0000-0000-0000A30C0000}"/>
    <cellStyle name="Rõhk3 1" xfId="2994" xr:uid="{00000000-0005-0000-0000-0000A40C0000}"/>
    <cellStyle name="Rõhk3 2" xfId="2995" xr:uid="{00000000-0005-0000-0000-0000A50C0000}"/>
    <cellStyle name="Rõhk4" xfId="2996" xr:uid="{00000000-0005-0000-0000-0000A60C0000}"/>
    <cellStyle name="Rõhk4 1" xfId="2997" xr:uid="{00000000-0005-0000-0000-0000A70C0000}"/>
    <cellStyle name="Rõhk4 2" xfId="2998" xr:uid="{00000000-0005-0000-0000-0000A80C0000}"/>
    <cellStyle name="Rõhk5" xfId="2999" xr:uid="{00000000-0005-0000-0000-0000A90C0000}"/>
    <cellStyle name="Rõhk5 1" xfId="3000" xr:uid="{00000000-0005-0000-0000-0000AA0C0000}"/>
    <cellStyle name="Rõhk5 2" xfId="3001" xr:uid="{00000000-0005-0000-0000-0000AB0C0000}"/>
    <cellStyle name="Rõhk6" xfId="3002" xr:uid="{00000000-0005-0000-0000-0000AC0C0000}"/>
    <cellStyle name="Rõhk6 1" xfId="3003" xr:uid="{00000000-0005-0000-0000-0000AD0C0000}"/>
    <cellStyle name="Rõhk6 2" xfId="3004" xr:uid="{00000000-0005-0000-0000-0000AE0C0000}"/>
    <cellStyle name="Saistīta šūna" xfId="3005" xr:uid="{00000000-0005-0000-0000-0000AF0C0000}"/>
    <cellStyle name="Saistīta šūna 1" xfId="3006" xr:uid="{00000000-0005-0000-0000-0000B00C0000}"/>
    <cellStyle name="Saistītā šūna" xfId="3007" xr:uid="{00000000-0005-0000-0000-0000B10C0000}"/>
    <cellStyle name="Saistītā šūna 1" xfId="3008" xr:uid="{00000000-0005-0000-0000-0000B20C0000}"/>
    <cellStyle name="Saistītā šūna 2" xfId="3009" xr:uid="{00000000-0005-0000-0000-0000B30C0000}"/>
    <cellStyle name="Saistītā šūna 3" xfId="3010" xr:uid="{00000000-0005-0000-0000-0000B40C0000}"/>
    <cellStyle name="Saistītā šūna_1" xfId="3011" xr:uid="{00000000-0005-0000-0000-0000B50C0000}"/>
    <cellStyle name="Selgitav tekst" xfId="3012" xr:uid="{00000000-0005-0000-0000-0000B60C0000}"/>
    <cellStyle name="Selgitav tekst 1" xfId="3013" xr:uid="{00000000-0005-0000-0000-0000B70C0000}"/>
    <cellStyle name="Selgitav tekst 2" xfId="3014" xr:uid="{00000000-0005-0000-0000-0000B80C0000}"/>
    <cellStyle name="Sisestus" xfId="3015" xr:uid="{00000000-0005-0000-0000-0000B90C0000}"/>
    <cellStyle name="Sisestus 1" xfId="3016" xr:uid="{00000000-0005-0000-0000-0000BA0C0000}"/>
    <cellStyle name="Sisestus 2" xfId="3017" xr:uid="{00000000-0005-0000-0000-0000BB0C0000}"/>
    <cellStyle name="Slikts" xfId="3018" xr:uid="{00000000-0005-0000-0000-0000BC0C0000}"/>
    <cellStyle name="Slikts 1" xfId="3019" xr:uid="{00000000-0005-0000-0000-0000BD0C0000}"/>
    <cellStyle name="Slikts 2" xfId="3020" xr:uid="{00000000-0005-0000-0000-0000BE0C0000}"/>
    <cellStyle name="Slikts 3" xfId="3021" xr:uid="{00000000-0005-0000-0000-0000BF0C0000}"/>
    <cellStyle name="Slikts_1" xfId="3022" xr:uid="{00000000-0005-0000-0000-0000C00C0000}"/>
    <cellStyle name="Standard_Sonderpreisliste 2002-2" xfId="3023" xr:uid="{00000000-0005-0000-0000-0000C10C0000}"/>
    <cellStyle name="Stils 1" xfId="3024" xr:uid="{00000000-0005-0000-0000-0000C20C0000}"/>
    <cellStyle name="Stils 1 1" xfId="3025" xr:uid="{00000000-0005-0000-0000-0000C30C0000}"/>
    <cellStyle name="Stils 1 1 2" xfId="3357" xr:uid="{00000000-0005-0000-0000-0000C40C0000}"/>
    <cellStyle name="Stils 1 2" xfId="3026" xr:uid="{00000000-0005-0000-0000-0000C50C0000}"/>
    <cellStyle name="Stils 1 2 1" xfId="3027" xr:uid="{00000000-0005-0000-0000-0000C60C0000}"/>
    <cellStyle name="Stils 1 3" xfId="3028" xr:uid="{00000000-0005-0000-0000-0000C70C0000}"/>
    <cellStyle name="Stils 1 3 2" xfId="3358" xr:uid="{00000000-0005-0000-0000-0000C80C0000}"/>
    <cellStyle name="Stils 1 4" xfId="3029" xr:uid="{00000000-0005-0000-0000-0000C90C0000}"/>
    <cellStyle name="Stils 1 5" xfId="3356" xr:uid="{00000000-0005-0000-0000-0000CA0C0000}"/>
    <cellStyle name="Stils 1_1" xfId="3030" xr:uid="{00000000-0005-0000-0000-0000CB0C0000}"/>
    <cellStyle name="Style 1" xfId="3031" xr:uid="{00000000-0005-0000-0000-0000CC0C0000}"/>
    <cellStyle name="Style 1 1" xfId="3032" xr:uid="{00000000-0005-0000-0000-0000CD0C0000}"/>
    <cellStyle name="Style 1 2" xfId="3033" xr:uid="{00000000-0005-0000-0000-0000CE0C0000}"/>
    <cellStyle name="Style 1 2 1" xfId="3034" xr:uid="{00000000-0005-0000-0000-0000CF0C0000}"/>
    <cellStyle name="Style 1 2 1 2" xfId="3360" xr:uid="{00000000-0005-0000-0000-0000D00C0000}"/>
    <cellStyle name="Style 1 2 2" xfId="3035" xr:uid="{00000000-0005-0000-0000-0000D10C0000}"/>
    <cellStyle name="Style 1 2 3" xfId="3359" xr:uid="{00000000-0005-0000-0000-0000D20C0000}"/>
    <cellStyle name="Style 1 2_1" xfId="3036" xr:uid="{00000000-0005-0000-0000-0000D30C0000}"/>
    <cellStyle name="Style 1 3" xfId="3037" xr:uid="{00000000-0005-0000-0000-0000D40C0000}"/>
    <cellStyle name="Style 1_1" xfId="3038" xr:uid="{00000000-0005-0000-0000-0000D50C0000}"/>
    <cellStyle name="Title 1" xfId="3039" xr:uid="{00000000-0005-0000-0000-0000D60C0000}"/>
    <cellStyle name="Title 2" xfId="3040" xr:uid="{00000000-0005-0000-0000-0000D70C0000}"/>
    <cellStyle name="Title 2 1" xfId="3041" xr:uid="{00000000-0005-0000-0000-0000D80C0000}"/>
    <cellStyle name="Title 2 2" xfId="3042" xr:uid="{00000000-0005-0000-0000-0000D90C0000}"/>
    <cellStyle name="Title 2 3" xfId="3043" xr:uid="{00000000-0005-0000-0000-0000DA0C0000}"/>
    <cellStyle name="Title 2 4" xfId="3044" xr:uid="{00000000-0005-0000-0000-0000DB0C0000}"/>
    <cellStyle name="Title 3" xfId="3045" xr:uid="{00000000-0005-0000-0000-0000DC0C0000}"/>
    <cellStyle name="Title 3 1" xfId="3046" xr:uid="{00000000-0005-0000-0000-0000DD0C0000}"/>
    <cellStyle name="Title 4" xfId="3047" xr:uid="{00000000-0005-0000-0000-0000DE0C0000}"/>
    <cellStyle name="Title 4 1" xfId="3048" xr:uid="{00000000-0005-0000-0000-0000DF0C0000}"/>
    <cellStyle name="Title 5" xfId="3049" xr:uid="{00000000-0005-0000-0000-0000E00C0000}"/>
    <cellStyle name="Title 5 1" xfId="3050" xr:uid="{00000000-0005-0000-0000-0000E10C0000}"/>
    <cellStyle name="Title 6" xfId="3051" xr:uid="{00000000-0005-0000-0000-0000E20C0000}"/>
    <cellStyle name="Title 6 1" xfId="3052" xr:uid="{00000000-0005-0000-0000-0000E30C0000}"/>
    <cellStyle name="Title 7" xfId="3053" xr:uid="{00000000-0005-0000-0000-0000E40C0000}"/>
    <cellStyle name="Total 1" xfId="3054" xr:uid="{00000000-0005-0000-0000-0000E50C0000}"/>
    <cellStyle name="Total 2" xfId="3055" xr:uid="{00000000-0005-0000-0000-0000E60C0000}"/>
    <cellStyle name="Total 2 1" xfId="3056" xr:uid="{00000000-0005-0000-0000-0000E70C0000}"/>
    <cellStyle name="Total 2 2" xfId="3057" xr:uid="{00000000-0005-0000-0000-0000E80C0000}"/>
    <cellStyle name="Total 2 3" xfId="3058" xr:uid="{00000000-0005-0000-0000-0000E90C0000}"/>
    <cellStyle name="Total 2 4" xfId="3059" xr:uid="{00000000-0005-0000-0000-0000EA0C0000}"/>
    <cellStyle name="Total 2_1" xfId="3060" xr:uid="{00000000-0005-0000-0000-0000EB0C0000}"/>
    <cellStyle name="Total 3" xfId="3061" xr:uid="{00000000-0005-0000-0000-0000EC0C0000}"/>
    <cellStyle name="Total 3 1" xfId="3062" xr:uid="{00000000-0005-0000-0000-0000ED0C0000}"/>
    <cellStyle name="Total 3_1" xfId="3063" xr:uid="{00000000-0005-0000-0000-0000EE0C0000}"/>
    <cellStyle name="Total 4" xfId="3064" xr:uid="{00000000-0005-0000-0000-0000EF0C0000}"/>
    <cellStyle name="Total 4 1" xfId="3065" xr:uid="{00000000-0005-0000-0000-0000F00C0000}"/>
    <cellStyle name="Total 4_1" xfId="3066" xr:uid="{00000000-0005-0000-0000-0000F10C0000}"/>
    <cellStyle name="Total 5" xfId="3067" xr:uid="{00000000-0005-0000-0000-0000F20C0000}"/>
    <cellStyle name="Total 5 1" xfId="3068" xr:uid="{00000000-0005-0000-0000-0000F30C0000}"/>
    <cellStyle name="Total 5_1" xfId="3069" xr:uid="{00000000-0005-0000-0000-0000F40C0000}"/>
    <cellStyle name="Total 6" xfId="3070" xr:uid="{00000000-0005-0000-0000-0000F50C0000}"/>
    <cellStyle name="Total 6 1" xfId="3071" xr:uid="{00000000-0005-0000-0000-0000F60C0000}"/>
    <cellStyle name="Total 6_1" xfId="3072" xr:uid="{00000000-0005-0000-0000-0000F70C0000}"/>
    <cellStyle name="Total 7" xfId="3073" xr:uid="{00000000-0005-0000-0000-0000F80C0000}"/>
    <cellStyle name="Väljund" xfId="3074" xr:uid="{00000000-0005-0000-0000-0000F90C0000}"/>
    <cellStyle name="Väljund 1" xfId="3075" xr:uid="{00000000-0005-0000-0000-0000FA0C0000}"/>
    <cellStyle name="Väljund 2" xfId="3076" xr:uid="{00000000-0005-0000-0000-0000FB0C0000}"/>
    <cellStyle name="Väljund_1" xfId="3077" xr:uid="{00000000-0005-0000-0000-0000FC0C0000}"/>
    <cellStyle name="Virsraksts 1" xfId="3078" xr:uid="{00000000-0005-0000-0000-0000FD0C0000}"/>
    <cellStyle name="Virsraksts 1 1" xfId="3079" xr:uid="{00000000-0005-0000-0000-0000FE0C0000}"/>
    <cellStyle name="Virsraksts 1 2" xfId="3080" xr:uid="{00000000-0005-0000-0000-0000FF0C0000}"/>
    <cellStyle name="Virsraksts 1 3" xfId="3081" xr:uid="{00000000-0005-0000-0000-0000000D0000}"/>
    <cellStyle name="Virsraksts 1_1" xfId="3082" xr:uid="{00000000-0005-0000-0000-0000010D0000}"/>
    <cellStyle name="Virsraksts 2" xfId="3083" xr:uid="{00000000-0005-0000-0000-0000020D0000}"/>
    <cellStyle name="Virsraksts 2 1" xfId="3084" xr:uid="{00000000-0005-0000-0000-0000030D0000}"/>
    <cellStyle name="Virsraksts 2 2" xfId="3085" xr:uid="{00000000-0005-0000-0000-0000040D0000}"/>
    <cellStyle name="Virsraksts 2 3" xfId="3086" xr:uid="{00000000-0005-0000-0000-0000050D0000}"/>
    <cellStyle name="Virsraksts 2_1" xfId="3087" xr:uid="{00000000-0005-0000-0000-0000060D0000}"/>
    <cellStyle name="Virsraksts 3" xfId="3088" xr:uid="{00000000-0005-0000-0000-0000070D0000}"/>
    <cellStyle name="Virsraksts 3 1" xfId="3089" xr:uid="{00000000-0005-0000-0000-0000080D0000}"/>
    <cellStyle name="Virsraksts 3 2" xfId="3090" xr:uid="{00000000-0005-0000-0000-0000090D0000}"/>
    <cellStyle name="Virsraksts 3 3" xfId="3091" xr:uid="{00000000-0005-0000-0000-00000A0D0000}"/>
    <cellStyle name="Virsraksts 3_1" xfId="3092" xr:uid="{00000000-0005-0000-0000-00000B0D0000}"/>
    <cellStyle name="Virsraksts 4" xfId="3093" xr:uid="{00000000-0005-0000-0000-00000C0D0000}"/>
    <cellStyle name="Virsraksts 4 1" xfId="3094" xr:uid="{00000000-0005-0000-0000-00000D0D0000}"/>
    <cellStyle name="Virsraksts 4 2" xfId="3095" xr:uid="{00000000-0005-0000-0000-00000E0D0000}"/>
    <cellStyle name="Virsraksts 4 3" xfId="3096" xr:uid="{00000000-0005-0000-0000-00000F0D0000}"/>
    <cellStyle name="Virsraksts 4_1" xfId="3097" xr:uid="{00000000-0005-0000-0000-0000100D0000}"/>
    <cellStyle name="Warning Text 1" xfId="3098" xr:uid="{00000000-0005-0000-0000-0000110D0000}"/>
    <cellStyle name="Warning Text 2" xfId="3099" xr:uid="{00000000-0005-0000-0000-0000120D0000}"/>
    <cellStyle name="Warning Text 2 1" xfId="3100" xr:uid="{00000000-0005-0000-0000-0000130D0000}"/>
    <cellStyle name="Warning Text 2 2" xfId="3101" xr:uid="{00000000-0005-0000-0000-0000140D0000}"/>
    <cellStyle name="Warning Text 2 3" xfId="3102" xr:uid="{00000000-0005-0000-0000-0000150D0000}"/>
    <cellStyle name="Warning Text 2 4" xfId="3103" xr:uid="{00000000-0005-0000-0000-0000160D0000}"/>
    <cellStyle name="Warning Text 3" xfId="3104" xr:uid="{00000000-0005-0000-0000-0000170D0000}"/>
    <cellStyle name="Warning Text 3 1" xfId="3105" xr:uid="{00000000-0005-0000-0000-0000180D0000}"/>
    <cellStyle name="Warning Text 4" xfId="3106" xr:uid="{00000000-0005-0000-0000-0000190D0000}"/>
    <cellStyle name="Warning Text 4 1" xfId="3107" xr:uid="{00000000-0005-0000-0000-00001A0D0000}"/>
    <cellStyle name="Warning Text 5" xfId="3108" xr:uid="{00000000-0005-0000-0000-00001B0D0000}"/>
    <cellStyle name="Warning Text 5 1" xfId="3109" xr:uid="{00000000-0005-0000-0000-00001C0D0000}"/>
    <cellStyle name="Warning Text 6" xfId="3110" xr:uid="{00000000-0005-0000-0000-00001D0D0000}"/>
    <cellStyle name="Warning Text 6 1" xfId="3111" xr:uid="{00000000-0005-0000-0000-00001E0D0000}"/>
    <cellStyle name="Warning Text 7" xfId="3112" xr:uid="{00000000-0005-0000-0000-00001F0D0000}"/>
    <cellStyle name="Обычный 2" xfId="3113" xr:uid="{00000000-0005-0000-0000-0000200D0000}"/>
    <cellStyle name="Обычный 2 1" xfId="3114" xr:uid="{00000000-0005-0000-0000-0000210D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23</xdr:row>
      <xdr:rowOff>142875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610600" y="5448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lv-LV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UQOQ2QU0/Aluksne%20saulite%20sadal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IEPIRKUMI/Parka25projekts/Parka%2025_b&#363;vapjo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_koptame"/>
      <sheetName val="Kopsavilkums"/>
      <sheetName val="1-1"/>
      <sheetName val="1-2"/>
      <sheetName val="1-3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_koptame"/>
      <sheetName val="Kopsavilku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DD aprēķini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Daudzdzīvokļu dzīvojamās mājas fasādes vienkāršotā atjaunošana, 
kad. Nr.32605130025001</v>
          </cell>
          <cell r="D5"/>
        </row>
        <row r="6">
          <cell r="C6" t="str">
            <v>Daudzdzīvokļu dzīvojamās mājas fasādes vienkāršotā atjaunošana</v>
          </cell>
          <cell r="D6"/>
        </row>
        <row r="7">
          <cell r="C7" t="str">
            <v>Parka iela 25 , Koknese, LV-5113</v>
          </cell>
          <cell r="D7"/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6"/>
  <sheetViews>
    <sheetView zoomScaleNormal="100" zoomScaleSheetLayoutView="115" workbookViewId="0">
      <selection activeCell="B26" sqref="B26"/>
    </sheetView>
  </sheetViews>
  <sheetFormatPr defaultColWidth="9.140625" defaultRowHeight="12.75"/>
  <cols>
    <col min="1" max="1" width="13.42578125" style="22" customWidth="1"/>
    <col min="2" max="2" width="34.28515625" style="22" customWidth="1"/>
    <col min="3" max="3" width="23.5703125" style="24" customWidth="1"/>
    <col min="4" max="16384" width="9.140625" style="22"/>
  </cols>
  <sheetData>
    <row r="3" spans="1:4">
      <c r="C3" s="23" t="s">
        <v>10</v>
      </c>
    </row>
    <row r="4" spans="1:4">
      <c r="B4" s="34"/>
      <c r="C4" s="43"/>
    </row>
    <row r="5" spans="1:4">
      <c r="B5" s="44" t="s">
        <v>17</v>
      </c>
      <c r="C5" s="22"/>
    </row>
    <row r="6" spans="1:4">
      <c r="C6" s="24" t="s">
        <v>18</v>
      </c>
    </row>
    <row r="8" spans="1:4">
      <c r="C8" s="26" t="s">
        <v>11</v>
      </c>
    </row>
    <row r="10" spans="1:4">
      <c r="B10" s="32" t="s">
        <v>27</v>
      </c>
      <c r="C10" s="39"/>
    </row>
    <row r="11" spans="1:4">
      <c r="B11" s="34"/>
      <c r="C11" s="109"/>
    </row>
    <row r="12" spans="1:4" ht="30.75" customHeight="1">
      <c r="A12" s="45" t="s">
        <v>20</v>
      </c>
      <c r="B12" s="297" t="s">
        <v>300</v>
      </c>
      <c r="C12" s="297"/>
    </row>
    <row r="13" spans="1:4">
      <c r="A13" s="28" t="s">
        <v>28</v>
      </c>
      <c r="B13" s="110" t="s">
        <v>202</v>
      </c>
      <c r="C13" s="111"/>
    </row>
    <row r="15" spans="1:4">
      <c r="C15" s="26"/>
      <c r="D15" s="1"/>
    </row>
    <row r="16" spans="1:4">
      <c r="C16" s="27"/>
      <c r="D16" s="1"/>
    </row>
    <row r="17" spans="1:16">
      <c r="A17" s="29" t="s">
        <v>12</v>
      </c>
      <c r="B17" s="40" t="s">
        <v>13</v>
      </c>
      <c r="C17" s="30" t="s">
        <v>132</v>
      </c>
    </row>
    <row r="18" spans="1:16" ht="24.75" customHeight="1">
      <c r="A18" s="29">
        <v>1</v>
      </c>
      <c r="B18" s="41" t="s">
        <v>159</v>
      </c>
      <c r="C18" s="215">
        <f>Kopsavilkums!D25</f>
        <v>0</v>
      </c>
    </row>
    <row r="19" spans="1:16">
      <c r="A19" s="31"/>
      <c r="B19" s="42" t="s">
        <v>14</v>
      </c>
      <c r="C19" s="216">
        <f>C18</f>
        <v>0</v>
      </c>
    </row>
    <row r="20" spans="1:16" ht="18.75" customHeight="1">
      <c r="A20" s="35"/>
      <c r="B20" s="36"/>
      <c r="C20" s="217"/>
    </row>
    <row r="21" spans="1:16">
      <c r="A21" s="295" t="s">
        <v>15</v>
      </c>
      <c r="B21" s="296"/>
      <c r="C21" s="218">
        <f>ROUND(C19*21%,2)</f>
        <v>0</v>
      </c>
    </row>
    <row r="22" spans="1:16">
      <c r="A22" s="295" t="s">
        <v>16</v>
      </c>
      <c r="B22" s="296"/>
      <c r="C22" s="218">
        <f>C19+C21</f>
        <v>0</v>
      </c>
      <c r="D22" s="75"/>
      <c r="E22" s="75"/>
      <c r="F22" s="75"/>
      <c r="G22" s="75"/>
      <c r="H22" s="75"/>
      <c r="I22" s="75"/>
      <c r="J22" s="75"/>
      <c r="K22" s="75"/>
      <c r="L22" s="75"/>
    </row>
    <row r="23" spans="1:16">
      <c r="A23" s="32"/>
      <c r="B23" s="33"/>
      <c r="C23" s="217"/>
      <c r="D23" s="75"/>
      <c r="E23" s="75"/>
      <c r="F23" s="75"/>
      <c r="G23" s="75"/>
      <c r="H23" s="75"/>
      <c r="I23" s="75"/>
      <c r="J23" s="75"/>
      <c r="K23" s="75"/>
      <c r="L23" s="75"/>
    </row>
    <row r="24" spans="1:16">
      <c r="A24" s="16"/>
      <c r="B24" s="17"/>
      <c r="C24" s="16"/>
      <c r="D24" s="17"/>
      <c r="E24" s="75"/>
      <c r="F24" s="75"/>
      <c r="G24" s="75"/>
      <c r="H24" s="75"/>
      <c r="I24" s="75"/>
      <c r="J24" s="75"/>
      <c r="K24" s="75"/>
      <c r="L24" s="75"/>
    </row>
    <row r="25" spans="1:16" s="75" customFormat="1">
      <c r="A25" s="112"/>
      <c r="B25" s="113"/>
      <c r="C25" s="82"/>
      <c r="D25" s="114"/>
      <c r="E25" s="114"/>
      <c r="P25" s="230"/>
    </row>
    <row r="26" spans="1:16" s="75" customFormat="1">
      <c r="A26" s="112" t="s">
        <v>39</v>
      </c>
      <c r="B26" s="113"/>
      <c r="C26" s="116"/>
      <c r="E26" s="114"/>
      <c r="P26" s="230"/>
    </row>
    <row r="27" spans="1:16" s="75" customFormat="1" ht="16.5">
      <c r="A27" s="115"/>
      <c r="B27" s="115"/>
      <c r="C27" s="116"/>
      <c r="E27" s="63"/>
      <c r="P27" s="230"/>
    </row>
    <row r="28" spans="1:16" s="75" customFormat="1">
      <c r="A28" s="16"/>
      <c r="B28" s="17"/>
      <c r="C28" s="16"/>
      <c r="D28" s="17"/>
      <c r="E28" s="17"/>
      <c r="P28" s="230"/>
    </row>
    <row r="29" spans="1:16" s="75" customFormat="1">
      <c r="C29" s="27"/>
      <c r="P29" s="230"/>
    </row>
    <row r="30" spans="1:16" s="75" customFormat="1">
      <c r="C30" s="27"/>
      <c r="P30" s="230"/>
    </row>
    <row r="31" spans="1:16" s="75" customFormat="1">
      <c r="C31" s="27"/>
      <c r="P31" s="230"/>
    </row>
    <row r="32" spans="1:16" s="75" customFormat="1">
      <c r="C32" s="27"/>
      <c r="P32" s="230"/>
    </row>
    <row r="33" spans="4:12">
      <c r="D33" s="75"/>
      <c r="E33" s="75"/>
      <c r="F33" s="75"/>
      <c r="G33" s="75"/>
      <c r="H33" s="75"/>
      <c r="I33" s="75"/>
      <c r="J33" s="75"/>
      <c r="K33" s="75"/>
      <c r="L33" s="75"/>
    </row>
    <row r="34" spans="4:12">
      <c r="D34" s="75"/>
      <c r="E34" s="75"/>
      <c r="F34" s="75"/>
      <c r="G34" s="75"/>
      <c r="H34" s="75"/>
      <c r="I34" s="75"/>
      <c r="J34" s="75"/>
      <c r="K34" s="75"/>
      <c r="L34" s="75"/>
    </row>
    <row r="35" spans="4:12">
      <c r="D35" s="75"/>
      <c r="E35" s="75"/>
      <c r="F35" s="75"/>
      <c r="G35" s="75"/>
      <c r="H35" s="75"/>
      <c r="I35" s="75"/>
      <c r="J35" s="75"/>
      <c r="K35" s="75"/>
      <c r="L35" s="75"/>
    </row>
    <row r="36" spans="4:12">
      <c r="D36" s="75"/>
      <c r="E36" s="75"/>
      <c r="F36" s="75"/>
      <c r="G36" s="75"/>
      <c r="H36" s="75"/>
      <c r="I36" s="75"/>
      <c r="J36" s="75"/>
      <c r="K36" s="75"/>
      <c r="L36" s="75"/>
    </row>
  </sheetData>
  <mergeCells count="3">
    <mergeCell ref="A21:B21"/>
    <mergeCell ref="A22:B22"/>
    <mergeCell ref="B12:C12"/>
  </mergeCells>
  <phoneticPr fontId="2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BF31"/>
  <sheetViews>
    <sheetView zoomScale="80" zoomScaleNormal="80" workbookViewId="0">
      <selection activeCell="K33" sqref="K33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39.85546875" style="16" customWidth="1"/>
    <col min="4" max="4" width="10.140625" style="17" customWidth="1"/>
    <col min="5" max="5" width="10" style="17" bestFit="1" customWidth="1"/>
    <col min="6" max="6" width="6.28515625" style="17" bestFit="1" customWidth="1"/>
    <col min="7" max="7" width="11.42578125" style="17" customWidth="1"/>
    <col min="8" max="8" width="7.140625" style="17" bestFit="1" customWidth="1"/>
    <col min="9" max="9" width="11.140625" style="17" bestFit="1" customWidth="1"/>
    <col min="10" max="10" width="6.28515625" style="17" bestFit="1" customWidth="1"/>
    <col min="11" max="11" width="7.140625" style="17" bestFit="1" customWidth="1"/>
    <col min="12" max="12" width="7" style="17" bestFit="1" customWidth="1"/>
    <col min="13" max="14" width="9.42578125" style="17" customWidth="1"/>
    <col min="15" max="15" width="7.5703125" style="17" customWidth="1"/>
    <col min="16" max="16" width="8.42578125" style="17" customWidth="1"/>
    <col min="17" max="22" width="0" style="16" hidden="1" customWidth="1"/>
    <col min="23" max="16384" width="11.5703125" style="16"/>
  </cols>
  <sheetData>
    <row r="1" spans="1:58" s="75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58" s="75" customFormat="1" ht="12.75" customHeight="1">
      <c r="B2" s="37"/>
      <c r="C2" s="37"/>
      <c r="D2" s="37"/>
      <c r="E2" s="37"/>
      <c r="F2" s="37"/>
      <c r="G2" s="38" t="s">
        <v>326</v>
      </c>
      <c r="H2" s="37"/>
      <c r="I2" s="37"/>
      <c r="J2" s="37"/>
      <c r="K2" s="37"/>
      <c r="L2" s="37"/>
      <c r="M2" s="37"/>
      <c r="N2" s="37"/>
      <c r="O2" s="37"/>
      <c r="P2" s="37"/>
    </row>
    <row r="3" spans="1:58" s="75" customFormat="1" ht="12.75" customHeight="1">
      <c r="B3" s="7"/>
      <c r="C3" s="7"/>
      <c r="D3" s="7"/>
      <c r="E3" s="7"/>
      <c r="F3" s="7"/>
      <c r="G3" s="6" t="s">
        <v>49</v>
      </c>
      <c r="H3" s="7"/>
      <c r="I3" s="7"/>
      <c r="J3" s="7"/>
      <c r="K3" s="7"/>
      <c r="L3" s="7"/>
      <c r="M3" s="7"/>
      <c r="N3" s="7"/>
      <c r="O3" s="7"/>
      <c r="P3" s="7"/>
    </row>
    <row r="4" spans="1:58" s="75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58" s="75" customFormat="1" ht="26.25" customHeight="1">
      <c r="A5" s="307" t="s">
        <v>20</v>
      </c>
      <c r="B5" s="307"/>
      <c r="C5" s="310" t="str">
        <f>'5'!C5:D5</f>
        <v>Daudzdzīvokļu dzīvojamās mājas fasādes vienkāršotā atjaunošana, kad. Nr.32605130025001</v>
      </c>
      <c r="D5" s="310"/>
      <c r="E5" s="66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"/>
      <c r="R5" s="20"/>
      <c r="S5" s="20"/>
      <c r="T5" s="20"/>
      <c r="U5" s="20"/>
      <c r="V5" s="20"/>
      <c r="W5" s="20"/>
      <c r="X5" s="20"/>
      <c r="Y5" s="20"/>
    </row>
    <row r="6" spans="1:58" s="75" customFormat="1" ht="13.5" customHeight="1">
      <c r="A6" s="308" t="s">
        <v>21</v>
      </c>
      <c r="B6" s="308"/>
      <c r="C6" s="312" t="str">
        <f>'5'!C6:D6</f>
        <v>Daudzdzīvokļu dzīvojamās mājas fasādes vienkāršotā atjaunošana</v>
      </c>
      <c r="D6" s="31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/>
      <c r="R6" s="20"/>
      <c r="S6" s="20"/>
      <c r="T6" s="20"/>
      <c r="U6" s="20"/>
      <c r="V6" s="20"/>
      <c r="W6" s="20"/>
      <c r="X6" s="20"/>
      <c r="Y6" s="20"/>
    </row>
    <row r="7" spans="1:58" s="75" customFormat="1" ht="13.5" customHeight="1">
      <c r="A7" s="308" t="s">
        <v>22</v>
      </c>
      <c r="B7" s="308"/>
      <c r="C7" s="312" t="str">
        <f>'5'!C7:D7</f>
        <v>Parka iela 25 , Koknese, LV-5113</v>
      </c>
      <c r="D7" s="312"/>
      <c r="E7" s="6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0"/>
      <c r="S7" s="20"/>
      <c r="T7" s="20"/>
      <c r="U7" s="20"/>
      <c r="V7" s="20"/>
      <c r="W7" s="20"/>
      <c r="X7" s="20"/>
      <c r="Y7" s="20"/>
    </row>
    <row r="8" spans="1:58" s="75" customFormat="1" ht="13.5" customHeight="1">
      <c r="A8" s="308" t="s">
        <v>23</v>
      </c>
      <c r="B8" s="308"/>
      <c r="C8" s="135"/>
      <c r="D8" s="134"/>
      <c r="E8" s="6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0"/>
      <c r="S8" s="20"/>
      <c r="T8" s="20"/>
      <c r="U8" s="20"/>
      <c r="V8" s="20"/>
      <c r="W8" s="20"/>
      <c r="X8" s="20"/>
      <c r="Y8" s="20"/>
    </row>
    <row r="9" spans="1:58" s="75" customFormat="1" ht="12.75" customHeight="1">
      <c r="A9" s="309" t="s">
        <v>327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8"/>
      <c r="R9" s="20"/>
      <c r="S9" s="20"/>
      <c r="T9" s="20"/>
      <c r="U9" s="20"/>
      <c r="V9" s="20"/>
      <c r="W9" s="20"/>
      <c r="X9" s="20"/>
      <c r="Y9" s="20"/>
    </row>
    <row r="10" spans="1:58" s="75" customFormat="1">
      <c r="A10" s="81"/>
      <c r="B10" s="81"/>
      <c r="C10" s="9"/>
      <c r="D10" s="9"/>
      <c r="E10" s="9"/>
      <c r="F10" s="11"/>
      <c r="G10" s="81"/>
      <c r="H10" s="81"/>
      <c r="I10" s="81"/>
      <c r="J10" s="81"/>
      <c r="K10" s="9"/>
      <c r="L10" s="9"/>
      <c r="M10" s="19" t="s">
        <v>29</v>
      </c>
      <c r="N10" s="12">
        <f>P26</f>
        <v>0</v>
      </c>
      <c r="O10" s="9" t="s">
        <v>138</v>
      </c>
      <c r="P10" s="81"/>
      <c r="Q10" s="8"/>
      <c r="R10" s="20"/>
      <c r="S10" s="20"/>
      <c r="T10" s="20"/>
      <c r="U10" s="20"/>
      <c r="V10" s="20"/>
      <c r="W10" s="20"/>
      <c r="X10" s="20"/>
      <c r="Y10" s="20"/>
    </row>
    <row r="11" spans="1:58" s="75" customFormat="1" ht="16.5">
      <c r="A11" s="11"/>
      <c r="B11" s="11"/>
      <c r="C11" s="21"/>
      <c r="D11" s="21"/>
      <c r="E11" s="21"/>
      <c r="F11" s="9"/>
      <c r="G11" s="11"/>
      <c r="H11" s="11"/>
      <c r="I11" s="11"/>
      <c r="J11" s="11"/>
      <c r="K11" s="21"/>
      <c r="L11" s="21"/>
      <c r="M11" s="51"/>
      <c r="N11" s="13"/>
      <c r="O11" s="21"/>
      <c r="P11" s="11"/>
      <c r="Q11" s="14"/>
      <c r="R11" s="20"/>
      <c r="S11" s="20"/>
      <c r="T11" s="20"/>
      <c r="U11" s="20"/>
      <c r="V11" s="20"/>
      <c r="W11" s="20"/>
      <c r="X11" s="20"/>
      <c r="Y11" s="20"/>
    </row>
    <row r="12" spans="1:58" s="75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5"/>
      <c r="N12" s="11"/>
      <c r="O12" s="11"/>
      <c r="P12" s="11"/>
      <c r="Q12" s="14"/>
      <c r="R12" s="20"/>
      <c r="S12" s="20"/>
      <c r="T12" s="20"/>
      <c r="U12" s="20"/>
      <c r="V12" s="20"/>
      <c r="W12" s="20"/>
      <c r="X12" s="20"/>
      <c r="Y12" s="20"/>
    </row>
    <row r="13" spans="1:58" s="75" customFormat="1" ht="13.15" customHeight="1">
      <c r="A13" s="340" t="s">
        <v>24</v>
      </c>
      <c r="B13" s="340" t="s">
        <v>0</v>
      </c>
      <c r="C13" s="340" t="s">
        <v>19</v>
      </c>
      <c r="D13" s="340" t="s">
        <v>1</v>
      </c>
      <c r="E13" s="341" t="s">
        <v>2</v>
      </c>
      <c r="F13" s="340" t="s">
        <v>7</v>
      </c>
      <c r="G13" s="340"/>
      <c r="H13" s="340"/>
      <c r="I13" s="340"/>
      <c r="J13" s="340"/>
      <c r="K13" s="340"/>
      <c r="L13" s="340" t="s">
        <v>8</v>
      </c>
      <c r="M13" s="340"/>
      <c r="N13" s="340"/>
      <c r="O13" s="340"/>
      <c r="P13" s="340"/>
      <c r="Q13" s="9"/>
      <c r="R13" s="20"/>
      <c r="S13" s="20"/>
      <c r="T13" s="20"/>
      <c r="U13" s="20"/>
      <c r="V13" s="20"/>
      <c r="W13" s="20"/>
      <c r="X13" s="20"/>
      <c r="Y13" s="20"/>
    </row>
    <row r="14" spans="1:58" s="7" customFormat="1" ht="38.25">
      <c r="A14" s="340"/>
      <c r="B14" s="340"/>
      <c r="C14" s="340"/>
      <c r="D14" s="340"/>
      <c r="E14" s="341"/>
      <c r="F14" s="140" t="s">
        <v>25</v>
      </c>
      <c r="G14" s="140" t="s">
        <v>139</v>
      </c>
      <c r="H14" s="140" t="s">
        <v>140</v>
      </c>
      <c r="I14" s="140" t="s">
        <v>303</v>
      </c>
      <c r="J14" s="140" t="s">
        <v>141</v>
      </c>
      <c r="K14" s="213" t="s">
        <v>142</v>
      </c>
      <c r="L14" s="140" t="s">
        <v>26</v>
      </c>
      <c r="M14" s="140" t="s">
        <v>140</v>
      </c>
      <c r="N14" s="140" t="s">
        <v>303</v>
      </c>
      <c r="O14" s="140" t="s">
        <v>141</v>
      </c>
      <c r="P14" s="213" t="s">
        <v>143</v>
      </c>
      <c r="Q14" s="14"/>
      <c r="R14" s="20"/>
      <c r="S14" s="20"/>
      <c r="T14" s="20"/>
      <c r="U14" s="20"/>
      <c r="V14" s="20"/>
      <c r="W14" s="20"/>
      <c r="X14" s="20"/>
      <c r="Y14" s="20"/>
    </row>
    <row r="15" spans="1:58" s="7" customFormat="1" ht="13.5" thickBot="1">
      <c r="A15" s="140">
        <v>1</v>
      </c>
      <c r="B15" s="140">
        <v>2</v>
      </c>
      <c r="C15" s="140">
        <v>3</v>
      </c>
      <c r="D15" s="140">
        <v>4</v>
      </c>
      <c r="E15" s="213">
        <v>5</v>
      </c>
      <c r="F15" s="140">
        <v>6</v>
      </c>
      <c r="G15" s="140">
        <v>7</v>
      </c>
      <c r="H15" s="140">
        <v>8</v>
      </c>
      <c r="I15" s="140">
        <v>9</v>
      </c>
      <c r="J15" s="140">
        <v>10</v>
      </c>
      <c r="K15" s="213">
        <v>11</v>
      </c>
      <c r="L15" s="140">
        <v>12</v>
      </c>
      <c r="M15" s="140">
        <v>13</v>
      </c>
      <c r="N15" s="140">
        <v>14</v>
      </c>
      <c r="O15" s="140">
        <v>15</v>
      </c>
      <c r="P15" s="213">
        <v>16</v>
      </c>
      <c r="Q15" s="14"/>
      <c r="R15" s="20"/>
      <c r="S15" s="20"/>
      <c r="T15" s="20"/>
      <c r="U15" s="20"/>
      <c r="V15" s="20"/>
      <c r="W15" s="20"/>
      <c r="X15" s="20"/>
      <c r="Y15" s="20"/>
    </row>
    <row r="16" spans="1:58" s="62" customFormat="1">
      <c r="A16" s="211">
        <v>1</v>
      </c>
      <c r="B16" s="212"/>
      <c r="C16" s="167" t="s">
        <v>49</v>
      </c>
      <c r="D16" s="212"/>
      <c r="E16" s="214"/>
      <c r="F16" s="77"/>
      <c r="G16" s="18"/>
      <c r="H16" s="76"/>
      <c r="I16" s="77"/>
      <c r="J16" s="77"/>
      <c r="K16" s="165"/>
      <c r="L16" s="76"/>
      <c r="M16" s="76"/>
      <c r="N16" s="76"/>
      <c r="O16" s="76"/>
      <c r="P16" s="16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22" s="25" customFormat="1" ht="25.5">
      <c r="A17" s="211" t="s">
        <v>59</v>
      </c>
      <c r="B17" s="173"/>
      <c r="C17" s="291" t="s">
        <v>281</v>
      </c>
      <c r="D17" s="143" t="s">
        <v>45</v>
      </c>
      <c r="E17" s="162"/>
      <c r="F17" s="77"/>
      <c r="G17" s="18"/>
      <c r="H17" s="76"/>
      <c r="I17" s="77"/>
      <c r="J17" s="77"/>
      <c r="K17" s="165">
        <f t="shared" ref="K17:K25" si="0">SUM(H17:J17)</f>
        <v>0</v>
      </c>
      <c r="L17" s="76">
        <f t="shared" ref="L17:L25" si="1">ROUND(E17*F17,2)</f>
        <v>0</v>
      </c>
      <c r="M17" s="76">
        <f t="shared" ref="M17:M25" si="2">ROUND(E17*H17,2)</f>
        <v>0</v>
      </c>
      <c r="N17" s="76">
        <f t="shared" ref="N17:N25" si="3">ROUND(I17*E17,2)</f>
        <v>0</v>
      </c>
      <c r="O17" s="76">
        <f t="shared" ref="O17:O25" si="4">ROUND(E17*J17,2)</f>
        <v>0</v>
      </c>
      <c r="P17" s="165">
        <f t="shared" ref="P17:P25" si="5">SUM(M17:O17)</f>
        <v>0</v>
      </c>
      <c r="Q17" s="138"/>
      <c r="R17" s="103"/>
    </row>
    <row r="18" spans="1:22" s="25" customFormat="1">
      <c r="A18" s="211" t="s">
        <v>60</v>
      </c>
      <c r="B18" s="173"/>
      <c r="C18" s="291" t="s">
        <v>130</v>
      </c>
      <c r="D18" s="143" t="s">
        <v>45</v>
      </c>
      <c r="E18" s="162"/>
      <c r="F18" s="77"/>
      <c r="G18" s="18"/>
      <c r="H18" s="76"/>
      <c r="I18" s="77"/>
      <c r="J18" s="77"/>
      <c r="K18" s="165">
        <f t="shared" si="0"/>
        <v>0</v>
      </c>
      <c r="L18" s="76">
        <f t="shared" si="1"/>
        <v>0</v>
      </c>
      <c r="M18" s="76">
        <f t="shared" si="2"/>
        <v>0</v>
      </c>
      <c r="N18" s="76">
        <f t="shared" si="3"/>
        <v>0</v>
      </c>
      <c r="O18" s="76">
        <f t="shared" si="4"/>
        <v>0</v>
      </c>
      <c r="P18" s="165">
        <f t="shared" si="5"/>
        <v>0</v>
      </c>
      <c r="Q18" s="138"/>
      <c r="R18" s="103"/>
    </row>
    <row r="19" spans="1:22" s="25" customFormat="1">
      <c r="A19" s="211" t="s">
        <v>61</v>
      </c>
      <c r="B19" s="173"/>
      <c r="C19" s="291" t="s">
        <v>88</v>
      </c>
      <c r="D19" s="143" t="s">
        <v>45</v>
      </c>
      <c r="E19" s="162"/>
      <c r="F19" s="77"/>
      <c r="G19" s="18"/>
      <c r="H19" s="76"/>
      <c r="I19" s="77"/>
      <c r="J19" s="77"/>
      <c r="K19" s="165">
        <f t="shared" si="0"/>
        <v>0</v>
      </c>
      <c r="L19" s="76">
        <f t="shared" si="1"/>
        <v>0</v>
      </c>
      <c r="M19" s="76">
        <f t="shared" si="2"/>
        <v>0</v>
      </c>
      <c r="N19" s="76">
        <f t="shared" si="3"/>
        <v>0</v>
      </c>
      <c r="O19" s="76">
        <f t="shared" si="4"/>
        <v>0</v>
      </c>
      <c r="P19" s="165">
        <f t="shared" si="5"/>
        <v>0</v>
      </c>
      <c r="Q19" s="138"/>
      <c r="R19" s="103"/>
    </row>
    <row r="20" spans="1:22" s="25" customFormat="1">
      <c r="A20" s="211" t="s">
        <v>62</v>
      </c>
      <c r="B20" s="173"/>
      <c r="C20" s="291" t="s">
        <v>89</v>
      </c>
      <c r="D20" s="143" t="s">
        <v>5</v>
      </c>
      <c r="E20" s="162">
        <v>191</v>
      </c>
      <c r="F20" s="77"/>
      <c r="G20" s="18"/>
      <c r="H20" s="76"/>
      <c r="I20" s="77"/>
      <c r="J20" s="77"/>
      <c r="K20" s="165">
        <f t="shared" si="0"/>
        <v>0</v>
      </c>
      <c r="L20" s="76">
        <f t="shared" si="1"/>
        <v>0</v>
      </c>
      <c r="M20" s="76">
        <f t="shared" si="2"/>
        <v>0</v>
      </c>
      <c r="N20" s="76">
        <f t="shared" si="3"/>
        <v>0</v>
      </c>
      <c r="O20" s="76">
        <f t="shared" si="4"/>
        <v>0</v>
      </c>
      <c r="P20" s="165">
        <f t="shared" si="5"/>
        <v>0</v>
      </c>
      <c r="Q20" s="138"/>
      <c r="R20" s="103"/>
      <c r="T20" s="337" t="s">
        <v>280</v>
      </c>
      <c r="U20" s="337"/>
      <c r="V20" s="337"/>
    </row>
    <row r="21" spans="1:22" s="25" customFormat="1">
      <c r="A21" s="211" t="s">
        <v>63</v>
      </c>
      <c r="B21" s="173"/>
      <c r="C21" s="291" t="s">
        <v>90</v>
      </c>
      <c r="D21" s="143" t="s">
        <v>45</v>
      </c>
      <c r="E21" s="162"/>
      <c r="F21" s="77"/>
      <c r="G21" s="18"/>
      <c r="H21" s="76"/>
      <c r="I21" s="77"/>
      <c r="J21" s="77"/>
      <c r="K21" s="165">
        <f t="shared" si="0"/>
        <v>0</v>
      </c>
      <c r="L21" s="76">
        <f t="shared" si="1"/>
        <v>0</v>
      </c>
      <c r="M21" s="76">
        <f t="shared" si="2"/>
        <v>0</v>
      </c>
      <c r="N21" s="76">
        <f t="shared" si="3"/>
        <v>0</v>
      </c>
      <c r="O21" s="76">
        <f t="shared" si="4"/>
        <v>0</v>
      </c>
      <c r="P21" s="165">
        <f t="shared" si="5"/>
        <v>0</v>
      </c>
      <c r="Q21" s="138"/>
      <c r="R21" s="103"/>
      <c r="T21" s="337"/>
      <c r="U21" s="337"/>
      <c r="V21" s="337"/>
    </row>
    <row r="22" spans="1:22" s="25" customFormat="1">
      <c r="A22" s="211" t="s">
        <v>64</v>
      </c>
      <c r="B22" s="173"/>
      <c r="C22" s="291" t="s">
        <v>91</v>
      </c>
      <c r="D22" s="143" t="s">
        <v>45</v>
      </c>
      <c r="E22" s="162"/>
      <c r="F22" s="77"/>
      <c r="G22" s="18"/>
      <c r="H22" s="76"/>
      <c r="I22" s="77"/>
      <c r="J22" s="77"/>
      <c r="K22" s="165">
        <f t="shared" si="0"/>
        <v>0</v>
      </c>
      <c r="L22" s="76">
        <f t="shared" si="1"/>
        <v>0</v>
      </c>
      <c r="M22" s="76">
        <f t="shared" si="2"/>
        <v>0</v>
      </c>
      <c r="N22" s="76">
        <f t="shared" si="3"/>
        <v>0</v>
      </c>
      <c r="O22" s="76">
        <f t="shared" si="4"/>
        <v>0</v>
      </c>
      <c r="P22" s="165">
        <f t="shared" si="5"/>
        <v>0</v>
      </c>
      <c r="Q22" s="138"/>
      <c r="R22" s="103"/>
      <c r="T22" s="339" t="s">
        <v>283</v>
      </c>
      <c r="U22" s="339"/>
      <c r="V22" s="339"/>
    </row>
    <row r="23" spans="1:22" s="25" customFormat="1">
      <c r="A23" s="211" t="s">
        <v>86</v>
      </c>
      <c r="B23" s="173"/>
      <c r="C23" s="291" t="s">
        <v>197</v>
      </c>
      <c r="D23" s="143" t="s">
        <v>103</v>
      </c>
      <c r="E23" s="162">
        <v>1</v>
      </c>
      <c r="F23" s="77"/>
      <c r="G23" s="18"/>
      <c r="H23" s="76"/>
      <c r="I23" s="77"/>
      <c r="J23" s="77"/>
      <c r="K23" s="165">
        <f t="shared" si="0"/>
        <v>0</v>
      </c>
      <c r="L23" s="76">
        <f t="shared" ref="L23" si="6">ROUND(E23*F23,2)</f>
        <v>0</v>
      </c>
      <c r="M23" s="76">
        <f t="shared" ref="M23" si="7">ROUND(E23*H23,2)</f>
        <v>0</v>
      </c>
      <c r="N23" s="76">
        <f t="shared" ref="N23" si="8">ROUND(I23*E23,2)</f>
        <v>0</v>
      </c>
      <c r="O23" s="76">
        <f t="shared" ref="O23" si="9">ROUND(E23*J23,2)</f>
        <v>0</v>
      </c>
      <c r="P23" s="165">
        <f t="shared" ref="P23" si="10">SUM(M23:O23)</f>
        <v>0</v>
      </c>
      <c r="Q23" s="138"/>
      <c r="R23" s="103"/>
      <c r="T23" s="339"/>
      <c r="U23" s="339"/>
      <c r="V23" s="339"/>
    </row>
    <row r="24" spans="1:22" s="25" customFormat="1">
      <c r="A24" s="211" t="s">
        <v>87</v>
      </c>
      <c r="B24" s="173"/>
      <c r="C24" s="291" t="s">
        <v>92</v>
      </c>
      <c r="D24" s="143" t="s">
        <v>45</v>
      </c>
      <c r="E24" s="162"/>
      <c r="F24" s="77"/>
      <c r="G24" s="18"/>
      <c r="H24" s="76"/>
      <c r="I24" s="77"/>
      <c r="J24" s="77"/>
      <c r="K24" s="165">
        <f t="shared" si="0"/>
        <v>0</v>
      </c>
      <c r="L24" s="76">
        <f t="shared" si="1"/>
        <v>0</v>
      </c>
      <c r="M24" s="76">
        <f t="shared" si="2"/>
        <v>0</v>
      </c>
      <c r="N24" s="76">
        <f t="shared" si="3"/>
        <v>0</v>
      </c>
      <c r="O24" s="76">
        <f t="shared" si="4"/>
        <v>0</v>
      </c>
      <c r="P24" s="165">
        <f t="shared" si="5"/>
        <v>0</v>
      </c>
      <c r="Q24" s="138"/>
      <c r="R24" s="103"/>
      <c r="T24" s="339"/>
      <c r="U24" s="339"/>
      <c r="V24" s="339"/>
    </row>
    <row r="25" spans="1:22" s="25" customFormat="1">
      <c r="A25" s="211" t="s">
        <v>121</v>
      </c>
      <c r="B25" s="173"/>
      <c r="C25" s="293" t="s">
        <v>93</v>
      </c>
      <c r="D25" s="143" t="s">
        <v>45</v>
      </c>
      <c r="E25" s="162"/>
      <c r="F25" s="77"/>
      <c r="G25" s="18"/>
      <c r="H25" s="76"/>
      <c r="I25" s="77"/>
      <c r="J25" s="77"/>
      <c r="K25" s="165">
        <f t="shared" si="0"/>
        <v>0</v>
      </c>
      <c r="L25" s="76">
        <f t="shared" si="1"/>
        <v>0</v>
      </c>
      <c r="M25" s="76">
        <f t="shared" si="2"/>
        <v>0</v>
      </c>
      <c r="N25" s="76">
        <f t="shared" si="3"/>
        <v>0</v>
      </c>
      <c r="O25" s="76">
        <f t="shared" si="4"/>
        <v>0</v>
      </c>
      <c r="P25" s="165">
        <f t="shared" si="5"/>
        <v>0</v>
      </c>
      <c r="Q25" s="138"/>
      <c r="R25" s="103"/>
    </row>
    <row r="26" spans="1:22" s="75" customFormat="1" ht="19.5" customHeight="1">
      <c r="A26" s="222"/>
      <c r="B26" s="223"/>
      <c r="C26" s="314" t="s">
        <v>257</v>
      </c>
      <c r="D26" s="315"/>
      <c r="E26" s="316"/>
      <c r="F26" s="315"/>
      <c r="G26" s="315"/>
      <c r="H26" s="315"/>
      <c r="I26" s="315"/>
      <c r="J26" s="315"/>
      <c r="K26" s="317"/>
      <c r="L26" s="224">
        <f>SUM(L17:L25)</f>
        <v>0</v>
      </c>
      <c r="M26" s="224">
        <f>SUM(M17:M25)</f>
        <v>0</v>
      </c>
      <c r="N26" s="224">
        <f>SUM(N17:N25)</f>
        <v>0</v>
      </c>
      <c r="O26" s="225">
        <f>SUM(O17:O25)</f>
        <v>0</v>
      </c>
      <c r="P26" s="179">
        <f>SUM(P17:P25)</f>
        <v>0</v>
      </c>
    </row>
    <row r="28" spans="1:22" s="75" customFormat="1" ht="16.5">
      <c r="A28" s="226"/>
      <c r="B28" s="16"/>
      <c r="C28" s="17"/>
      <c r="D28" s="16"/>
      <c r="E28" s="226"/>
      <c r="F28" s="5"/>
      <c r="G28" s="338"/>
      <c r="H28" s="338"/>
      <c r="I28" s="338"/>
      <c r="J28" s="59"/>
      <c r="K28" s="61"/>
      <c r="L28" s="5"/>
      <c r="M28" s="5"/>
      <c r="N28" s="5"/>
      <c r="O28" s="5"/>
      <c r="P28" s="5"/>
    </row>
    <row r="29" spans="1:22">
      <c r="A29" s="227"/>
      <c r="B29" s="112" t="s">
        <v>39</v>
      </c>
      <c r="C29" s="113"/>
      <c r="D29" s="116"/>
      <c r="E29" s="227"/>
    </row>
    <row r="30" spans="1:22" ht="16.5">
      <c r="A30" s="227"/>
      <c r="B30" s="115"/>
      <c r="C30" s="115"/>
      <c r="D30" s="116"/>
      <c r="E30" s="227"/>
    </row>
    <row r="31" spans="1:22" ht="16.5">
      <c r="A31" s="227"/>
      <c r="B31" s="115"/>
      <c r="C31" s="115"/>
      <c r="D31" s="116"/>
      <c r="E31" s="227"/>
    </row>
  </sheetData>
  <mergeCells count="19">
    <mergeCell ref="T20:V21"/>
    <mergeCell ref="C26:K26"/>
    <mergeCell ref="G28:I28"/>
    <mergeCell ref="T22:V24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A5:B5"/>
    <mergeCell ref="C5:D5"/>
    <mergeCell ref="A6:B6"/>
    <mergeCell ref="C6:D6"/>
    <mergeCell ref="A7:B7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tabSelected="1" zoomScale="96" zoomScaleNormal="96" zoomScaleSheetLayoutView="100" workbookViewId="0">
      <selection activeCell="H23" sqref="H23"/>
    </sheetView>
  </sheetViews>
  <sheetFormatPr defaultRowHeight="12.75"/>
  <cols>
    <col min="1" max="1" width="6.42578125" customWidth="1"/>
    <col min="2" max="2" width="8.28515625" customWidth="1"/>
    <col min="3" max="3" width="48.5703125" customWidth="1"/>
    <col min="4" max="4" width="13.7109375" customWidth="1"/>
    <col min="5" max="8" width="11.42578125" customWidth="1"/>
    <col min="11" max="11" width="10.140625" bestFit="1" customWidth="1"/>
  </cols>
  <sheetData>
    <row r="1" spans="1:8" ht="16.5">
      <c r="A1" s="298" t="s">
        <v>30</v>
      </c>
      <c r="B1" s="298"/>
      <c r="C1" s="298"/>
      <c r="D1" s="298"/>
      <c r="E1" s="298"/>
      <c r="F1" s="298"/>
      <c r="G1" s="298"/>
      <c r="H1" s="298"/>
    </row>
    <row r="2" spans="1:8" ht="16.5">
      <c r="A2" s="47"/>
      <c r="B2" s="47"/>
      <c r="C2" s="48"/>
      <c r="D2" s="47"/>
      <c r="E2" s="47"/>
      <c r="F2" s="47"/>
      <c r="G2" s="47"/>
      <c r="H2" s="47"/>
    </row>
    <row r="3" spans="1:8" ht="37.5" customHeight="1">
      <c r="A3" s="299" t="s">
        <v>20</v>
      </c>
      <c r="B3" s="299"/>
      <c r="C3" s="117" t="str">
        <f>Pas_koptame!B12</f>
        <v>Daudzdzīvokļu dzīvojamās mājas fasādes vienkāršotā atjaunošana, kad. Nr.32605130025001</v>
      </c>
      <c r="D3" s="68"/>
      <c r="E3" s="68"/>
      <c r="F3" s="64"/>
      <c r="G3" s="64"/>
      <c r="H3" s="64"/>
    </row>
    <row r="4" spans="1:8">
      <c r="A4" s="300" t="s">
        <v>21</v>
      </c>
      <c r="B4" s="300"/>
      <c r="C4" s="118" t="s">
        <v>159</v>
      </c>
      <c r="D4" s="68"/>
      <c r="E4" s="68"/>
      <c r="F4" s="69"/>
      <c r="G4" s="69"/>
      <c r="H4" s="69"/>
    </row>
    <row r="5" spans="1:8">
      <c r="A5" s="299" t="s">
        <v>22</v>
      </c>
      <c r="B5" s="299"/>
      <c r="C5" s="110" t="str">
        <f>Pas_koptame!B13</f>
        <v>Parka iela 25 , Koknese, LV-5113</v>
      </c>
      <c r="D5" s="53"/>
      <c r="E5" s="52"/>
      <c r="F5" s="53"/>
      <c r="G5" s="53"/>
      <c r="H5" s="53"/>
    </row>
    <row r="6" spans="1:8">
      <c r="A6" s="299" t="s">
        <v>23</v>
      </c>
      <c r="B6" s="299"/>
      <c r="C6" s="119"/>
      <c r="D6" s="53"/>
      <c r="E6" s="52"/>
      <c r="F6" s="53"/>
      <c r="G6" s="53"/>
      <c r="H6" s="53"/>
    </row>
    <row r="7" spans="1:8" ht="16.5">
      <c r="A7" s="49"/>
      <c r="B7" s="49"/>
      <c r="C7" s="50"/>
      <c r="D7" s="51" t="s">
        <v>133</v>
      </c>
      <c r="E7" s="52"/>
      <c r="F7" s="120">
        <f>D25</f>
        <v>0</v>
      </c>
      <c r="G7" s="53"/>
      <c r="H7" s="53"/>
    </row>
    <row r="8" spans="1:8" ht="16.5">
      <c r="A8" s="47"/>
      <c r="B8" s="47"/>
      <c r="C8" s="48"/>
      <c r="D8" s="51" t="s">
        <v>31</v>
      </c>
      <c r="E8" s="47"/>
      <c r="F8" s="121">
        <f>H22</f>
        <v>0</v>
      </c>
      <c r="G8" s="53"/>
      <c r="H8" s="53"/>
    </row>
    <row r="9" spans="1:8" ht="16.5">
      <c r="A9" s="47"/>
      <c r="B9" s="47"/>
      <c r="C9" s="48"/>
      <c r="D9" s="51"/>
      <c r="E9" s="51"/>
      <c r="F9" s="51"/>
      <c r="G9" s="53"/>
      <c r="H9" s="122"/>
    </row>
    <row r="10" spans="1:8" ht="16.5">
      <c r="A10" s="301" t="s">
        <v>32</v>
      </c>
      <c r="B10" s="301" t="s">
        <v>33</v>
      </c>
      <c r="C10" s="301" t="s">
        <v>34</v>
      </c>
      <c r="D10" s="301" t="s">
        <v>134</v>
      </c>
      <c r="E10" s="302" t="s">
        <v>35</v>
      </c>
      <c r="F10" s="302"/>
      <c r="G10" s="302"/>
      <c r="H10" s="301" t="s">
        <v>36</v>
      </c>
    </row>
    <row r="11" spans="1:8" ht="15.75" customHeight="1">
      <c r="A11" s="301" t="s">
        <v>32</v>
      </c>
      <c r="B11" s="301"/>
      <c r="C11" s="301"/>
      <c r="D11" s="301"/>
      <c r="E11" s="301" t="s">
        <v>135</v>
      </c>
      <c r="F11" s="301" t="s">
        <v>136</v>
      </c>
      <c r="G11" s="301" t="s">
        <v>137</v>
      </c>
      <c r="H11" s="301"/>
    </row>
    <row r="12" spans="1:8" ht="19.5" customHeight="1">
      <c r="A12" s="301"/>
      <c r="B12" s="301"/>
      <c r="C12" s="301"/>
      <c r="D12" s="301"/>
      <c r="E12" s="301"/>
      <c r="F12" s="301"/>
      <c r="G12" s="301"/>
      <c r="H12" s="301"/>
    </row>
    <row r="13" spans="1:8" s="128" customFormat="1" ht="14.25" thickBot="1">
      <c r="A13" s="133">
        <v>1</v>
      </c>
      <c r="B13" s="133">
        <v>2</v>
      </c>
      <c r="C13" s="133">
        <v>3</v>
      </c>
      <c r="D13" s="133">
        <v>4</v>
      </c>
      <c r="E13" s="133">
        <v>5</v>
      </c>
      <c r="F13" s="133">
        <v>6</v>
      </c>
      <c r="G13" s="133">
        <v>7</v>
      </c>
      <c r="H13" s="133">
        <v>8</v>
      </c>
    </row>
    <row r="14" spans="1:8" ht="17.25" thickTop="1">
      <c r="A14" s="54">
        <v>1</v>
      </c>
      <c r="B14" s="54">
        <v>1</v>
      </c>
      <c r="C14" s="131" t="str">
        <f>'1'!G3</f>
        <v>Fasādes siltināšana</v>
      </c>
      <c r="D14" s="132">
        <f>'1'!P99</f>
        <v>0</v>
      </c>
      <c r="E14" s="132">
        <f>'1'!M99</f>
        <v>0</v>
      </c>
      <c r="F14" s="132">
        <f>'1'!N99</f>
        <v>0</v>
      </c>
      <c r="G14" s="132">
        <f>'1'!O99</f>
        <v>0</v>
      </c>
      <c r="H14" s="132">
        <f>'1'!L99</f>
        <v>0</v>
      </c>
    </row>
    <row r="15" spans="1:8" ht="16.5">
      <c r="A15" s="123">
        <v>2</v>
      </c>
      <c r="B15" s="55">
        <v>2</v>
      </c>
      <c r="C15" s="124" t="str">
        <f>'2'!G3</f>
        <v>Cokolstāvs</v>
      </c>
      <c r="D15" s="129">
        <f>'2'!P57</f>
        <v>0</v>
      </c>
      <c r="E15" s="129">
        <f>'2'!M57</f>
        <v>0</v>
      </c>
      <c r="F15" s="129">
        <f>'2'!N57</f>
        <v>0</v>
      </c>
      <c r="G15" s="129">
        <f>'2'!O57</f>
        <v>0</v>
      </c>
      <c r="H15" s="129">
        <f>'2'!L57</f>
        <v>0</v>
      </c>
    </row>
    <row r="16" spans="1:8" ht="16.5">
      <c r="A16" s="123">
        <v>3</v>
      </c>
      <c r="B16" s="55">
        <v>3</v>
      </c>
      <c r="C16" s="124" t="str">
        <f>'3'!G3</f>
        <v>Bēniņu siltināšana</v>
      </c>
      <c r="D16" s="129">
        <f>'3'!P25</f>
        <v>0</v>
      </c>
      <c r="E16" s="129">
        <f>'3'!M25</f>
        <v>0</v>
      </c>
      <c r="F16" s="129">
        <f>'3'!N25</f>
        <v>0</v>
      </c>
      <c r="G16" s="129">
        <f>'3'!O25</f>
        <v>0</v>
      </c>
      <c r="H16" s="129">
        <f>'3'!L25</f>
        <v>0</v>
      </c>
    </row>
    <row r="17" spans="1:16" ht="16.5">
      <c r="A17" s="123">
        <v>4</v>
      </c>
      <c r="B17" s="123">
        <v>4</v>
      </c>
      <c r="C17" s="124" t="str">
        <f>'4'!G3</f>
        <v>Logi, durvis</v>
      </c>
      <c r="D17" s="129">
        <f>'4'!P34</f>
        <v>0</v>
      </c>
      <c r="E17" s="129">
        <f>'4'!M34</f>
        <v>0</v>
      </c>
      <c r="F17" s="129">
        <f>'4'!N34</f>
        <v>0</v>
      </c>
      <c r="G17" s="129">
        <f>'4'!O34</f>
        <v>0</v>
      </c>
      <c r="H17" s="129">
        <f>'4'!L34</f>
        <v>0</v>
      </c>
    </row>
    <row r="18" spans="1:16" ht="16.5">
      <c r="A18" s="123">
        <v>5</v>
      </c>
      <c r="B18" s="55">
        <v>5</v>
      </c>
      <c r="C18" s="124" t="str">
        <f>'5'!G3</f>
        <v>Jumta pārbūve</v>
      </c>
      <c r="D18" s="129">
        <f>'5'!P35</f>
        <v>0</v>
      </c>
      <c r="E18" s="129">
        <f>'5'!M35</f>
        <v>0</v>
      </c>
      <c r="F18" s="129">
        <f>'5'!N35</f>
        <v>0</v>
      </c>
      <c r="G18" s="129">
        <f>'5'!O35</f>
        <v>0</v>
      </c>
      <c r="H18" s="129">
        <f>'5'!L35</f>
        <v>0</v>
      </c>
    </row>
    <row r="19" spans="1:16" ht="16.5">
      <c r="A19" s="123">
        <v>6</v>
      </c>
      <c r="B19" s="55">
        <v>6</v>
      </c>
      <c r="C19" s="124" t="s">
        <v>260</v>
      </c>
      <c r="D19" s="129">
        <f>'6'!P61</f>
        <v>0</v>
      </c>
      <c r="E19" s="129">
        <f>'6'!M61</f>
        <v>0</v>
      </c>
      <c r="F19" s="129">
        <f>'6'!N61</f>
        <v>0</v>
      </c>
      <c r="G19" s="129">
        <f>'6'!O61</f>
        <v>0</v>
      </c>
      <c r="H19" s="129">
        <f>'6'!L61</f>
        <v>0</v>
      </c>
    </row>
    <row r="20" spans="1:16" ht="16.5">
      <c r="A20" s="123">
        <v>7</v>
      </c>
      <c r="B20" s="55">
        <v>7</v>
      </c>
      <c r="C20" s="124" t="s">
        <v>306</v>
      </c>
      <c r="D20" s="129">
        <f>'7'!P35</f>
        <v>0</v>
      </c>
      <c r="E20" s="129">
        <f>'7'!M35</f>
        <v>0</v>
      </c>
      <c r="F20" s="129">
        <f>'7'!N35</f>
        <v>0</v>
      </c>
      <c r="G20" s="129">
        <f>'7'!O35</f>
        <v>0</v>
      </c>
      <c r="H20" s="129">
        <f>'7'!L35</f>
        <v>0</v>
      </c>
    </row>
    <row r="21" spans="1:16" ht="16.5">
      <c r="A21" s="123">
        <v>8</v>
      </c>
      <c r="B21" s="123">
        <v>8</v>
      </c>
      <c r="C21" s="124" t="str">
        <f>'8'!G3</f>
        <v>Būvlaukuma ierīkošana, uzturēšana</v>
      </c>
      <c r="D21" s="129">
        <f>'8'!P26</f>
        <v>0</v>
      </c>
      <c r="E21" s="129">
        <f>'8'!M26</f>
        <v>0</v>
      </c>
      <c r="F21" s="129">
        <f>'8'!N26</f>
        <v>0</v>
      </c>
      <c r="G21" s="129">
        <f>'8'!O26</f>
        <v>0</v>
      </c>
      <c r="H21" s="129">
        <f>'8'!L26</f>
        <v>0</v>
      </c>
    </row>
    <row r="22" spans="1:16" ht="16.5">
      <c r="A22" s="125"/>
      <c r="B22" s="125"/>
      <c r="C22" s="126" t="s">
        <v>37</v>
      </c>
      <c r="D22" s="130">
        <f>SUM(D14:D21)</f>
        <v>0</v>
      </c>
      <c r="E22" s="130">
        <f>SUM(E14:E21)</f>
        <v>0</v>
      </c>
      <c r="F22" s="130">
        <f>SUM(F14:F21)</f>
        <v>0</v>
      </c>
      <c r="G22" s="130">
        <f>SUM(G14:G21)</f>
        <v>0</v>
      </c>
      <c r="H22" s="130">
        <f>SUM(H14:H21)</f>
        <v>0</v>
      </c>
      <c r="K22" s="88"/>
    </row>
    <row r="23" spans="1:16" ht="16.5">
      <c r="A23" s="303" t="s">
        <v>329</v>
      </c>
      <c r="B23" s="303"/>
      <c r="C23" s="303"/>
      <c r="D23" s="123">
        <f>ROUND(D22*0.07,2)</f>
        <v>0</v>
      </c>
      <c r="E23" s="56"/>
      <c r="F23" s="56"/>
      <c r="G23" s="56"/>
      <c r="H23" s="57"/>
    </row>
    <row r="24" spans="1:16" ht="16.5">
      <c r="A24" s="303"/>
      <c r="B24" s="303"/>
      <c r="C24" s="303"/>
      <c r="D24" s="123">
        <f>ROUND(D22*0.05,2)</f>
        <v>0</v>
      </c>
      <c r="E24" s="56"/>
      <c r="F24" s="56"/>
      <c r="G24" s="56"/>
      <c r="H24" s="57"/>
      <c r="I24" s="227"/>
      <c r="J24" s="227"/>
      <c r="K24" s="227"/>
      <c r="L24" s="227"/>
      <c r="M24" s="227"/>
    </row>
    <row r="25" spans="1:16" ht="16.5">
      <c r="A25" s="303" t="s">
        <v>38</v>
      </c>
      <c r="B25" s="303"/>
      <c r="C25" s="303"/>
      <c r="D25" s="127">
        <f>SUM(D22:D24)</f>
        <v>0</v>
      </c>
      <c r="E25" s="227"/>
      <c r="F25" s="58"/>
      <c r="G25" s="58"/>
      <c r="H25" s="58"/>
      <c r="I25" s="227"/>
      <c r="J25" s="227"/>
      <c r="K25" s="227"/>
      <c r="L25" s="227"/>
      <c r="M25" s="227"/>
    </row>
    <row r="26" spans="1:16" s="227" customFormat="1" ht="16.5">
      <c r="A26" s="47"/>
      <c r="B26" s="47"/>
      <c r="C26" s="47"/>
      <c r="D26" s="47"/>
      <c r="E26" s="47"/>
      <c r="F26" s="47"/>
      <c r="G26" s="47"/>
      <c r="H26" s="47"/>
      <c r="P26" s="229"/>
    </row>
    <row r="27" spans="1:16" s="227" customFormat="1">
      <c r="A27" s="226"/>
      <c r="B27" s="16"/>
      <c r="C27" s="17"/>
      <c r="D27" s="16"/>
      <c r="E27" s="226"/>
      <c r="F27" s="226"/>
      <c r="G27" s="226"/>
      <c r="H27" s="226"/>
      <c r="P27" s="229"/>
    </row>
    <row r="28" spans="1:16" s="227" customFormat="1">
      <c r="B28" s="112"/>
      <c r="C28" s="113"/>
      <c r="D28" s="82"/>
      <c r="P28" s="229"/>
    </row>
    <row r="29" spans="1:16" s="227" customFormat="1">
      <c r="B29" s="112" t="s">
        <v>39</v>
      </c>
      <c r="C29" s="113"/>
      <c r="D29" s="116"/>
      <c r="P29" s="229"/>
    </row>
    <row r="30" spans="1:16" s="227" customFormat="1" ht="16.5">
      <c r="B30" s="115"/>
      <c r="C30" s="115"/>
      <c r="D30" s="116"/>
      <c r="P30" s="229"/>
    </row>
    <row r="31" spans="1:16" s="227" customFormat="1">
      <c r="B31" s="16"/>
      <c r="C31" s="17"/>
      <c r="D31" s="16"/>
      <c r="P31" s="229"/>
    </row>
    <row r="32" spans="1:16" s="227" customFormat="1">
      <c r="B32" s="75"/>
      <c r="C32" s="75"/>
      <c r="D32" s="27"/>
      <c r="P32" s="229"/>
    </row>
    <row r="33" spans="5:16" s="227" customFormat="1">
      <c r="P33" s="229"/>
    </row>
    <row r="34" spans="5:16">
      <c r="E34" s="227"/>
      <c r="F34" s="227"/>
      <c r="G34" s="227"/>
      <c r="H34" s="227"/>
      <c r="I34" s="227"/>
      <c r="J34" s="227"/>
      <c r="K34" s="227"/>
      <c r="L34" s="227"/>
      <c r="M34" s="227"/>
    </row>
  </sheetData>
  <mergeCells count="17">
    <mergeCell ref="A25:C25"/>
    <mergeCell ref="A24:C24"/>
    <mergeCell ref="A10:A12"/>
    <mergeCell ref="B10:B12"/>
    <mergeCell ref="C10:C12"/>
    <mergeCell ref="A23:C23"/>
    <mergeCell ref="D10:D12"/>
    <mergeCell ref="H10:H12"/>
    <mergeCell ref="E11:E12"/>
    <mergeCell ref="F11:F12"/>
    <mergeCell ref="G11:G12"/>
    <mergeCell ref="E10:G10"/>
    <mergeCell ref="A1:H1"/>
    <mergeCell ref="A3:B3"/>
    <mergeCell ref="A4:B4"/>
    <mergeCell ref="A5:B5"/>
    <mergeCell ref="A6:B6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106"/>
  <sheetViews>
    <sheetView topLeftCell="A66" zoomScale="87" zoomScaleNormal="87" zoomScaleSheetLayoutView="100" workbookViewId="0">
      <selection activeCell="E101" sqref="E101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45.28515625" style="16" bestFit="1" customWidth="1"/>
    <col min="4" max="4" width="10.140625" style="17" customWidth="1"/>
    <col min="5" max="5" width="8.85546875" style="102" bestFit="1" customWidth="1"/>
    <col min="6" max="6" width="5.7109375" style="17" bestFit="1" customWidth="1"/>
    <col min="7" max="7" width="10.85546875" style="17" customWidth="1"/>
    <col min="8" max="8" width="5.7109375" style="17" bestFit="1" customWidth="1"/>
    <col min="9" max="9" width="11.140625" style="17" bestFit="1" customWidth="1"/>
    <col min="10" max="10" width="5.5703125" style="17" bestFit="1" customWidth="1"/>
    <col min="11" max="11" width="5.7109375" style="17" bestFit="1" customWidth="1"/>
    <col min="12" max="12" width="7" style="17" bestFit="1" customWidth="1"/>
    <col min="13" max="13" width="9.28515625" style="17" customWidth="1"/>
    <col min="14" max="14" width="11.140625" style="17" bestFit="1" customWidth="1"/>
    <col min="15" max="15" width="6.5703125" style="17" bestFit="1" customWidth="1"/>
    <col min="16" max="16" width="8.28515625" style="17" bestFit="1" customWidth="1"/>
    <col min="17" max="16384" width="11.5703125" style="16"/>
  </cols>
  <sheetData>
    <row r="1" spans="1:21" s="1" customFormat="1">
      <c r="B1" s="5"/>
      <c r="D1" s="5"/>
      <c r="E1" s="92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1" s="1" customFormat="1" ht="12.75" customHeight="1">
      <c r="B2" s="37"/>
      <c r="C2" s="37"/>
      <c r="D2" s="37"/>
      <c r="E2" s="93"/>
      <c r="F2" s="37"/>
      <c r="G2" s="38" t="s">
        <v>40</v>
      </c>
      <c r="H2" s="37"/>
      <c r="I2" s="37"/>
      <c r="J2" s="37"/>
      <c r="K2" s="37"/>
      <c r="L2" s="37"/>
      <c r="M2" s="37"/>
      <c r="N2" s="37"/>
      <c r="O2" s="37"/>
      <c r="P2" s="37"/>
    </row>
    <row r="3" spans="1:21" s="1" customFormat="1" ht="12.75" customHeight="1">
      <c r="B3" s="7"/>
      <c r="C3" s="7"/>
      <c r="D3" s="7"/>
      <c r="E3" s="94"/>
      <c r="F3" s="7"/>
      <c r="G3" s="6" t="s">
        <v>47</v>
      </c>
      <c r="H3" s="7"/>
      <c r="I3" s="7"/>
      <c r="J3" s="7"/>
      <c r="K3" s="7"/>
      <c r="L3" s="7"/>
      <c r="M3" s="7"/>
      <c r="N3" s="7"/>
      <c r="O3" s="7"/>
      <c r="P3" s="7"/>
    </row>
    <row r="4" spans="1:21" s="1" customFormat="1">
      <c r="D4" s="2"/>
      <c r="E4" s="95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1" s="1" customFormat="1" ht="29.25" customHeight="1">
      <c r="A5" s="307" t="s">
        <v>20</v>
      </c>
      <c r="B5" s="307"/>
      <c r="C5" s="310" t="str">
        <f>Kopsavilkums!C3</f>
        <v>Daudzdzīvokļu dzīvojamās mājas fasādes vienkāršotā atjaunošana, kad. Nr.32605130025001</v>
      </c>
      <c r="D5" s="310"/>
      <c r="E5" s="96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0"/>
      <c r="R5" s="20"/>
      <c r="S5" s="20"/>
      <c r="T5" s="20"/>
      <c r="U5" s="20"/>
    </row>
    <row r="6" spans="1:21" s="1" customFormat="1">
      <c r="A6" s="308" t="s">
        <v>21</v>
      </c>
      <c r="B6" s="308"/>
      <c r="C6" s="118" t="str">
        <f>Kopsavilkums!C4</f>
        <v>Daudzdzīvokļu dzīvojamās mājas fasādes vienkāršotā atjaunošana</v>
      </c>
      <c r="D6" s="110"/>
      <c r="E6" s="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0"/>
      <c r="S6" s="20"/>
      <c r="T6" s="20"/>
      <c r="U6" s="20"/>
    </row>
    <row r="7" spans="1:21" s="1" customFormat="1">
      <c r="A7" s="308" t="s">
        <v>22</v>
      </c>
      <c r="B7" s="308"/>
      <c r="C7" s="118" t="str">
        <f>Kopsavilkums!C5</f>
        <v>Parka iela 25 , Koknese, LV-5113</v>
      </c>
      <c r="D7" s="134"/>
      <c r="E7" s="9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  <c r="U7" s="20"/>
    </row>
    <row r="8" spans="1:21" s="1" customFormat="1">
      <c r="A8" s="308" t="s">
        <v>23</v>
      </c>
      <c r="B8" s="308"/>
      <c r="C8" s="135"/>
      <c r="D8" s="134"/>
      <c r="E8" s="9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  <c r="U8" s="20"/>
    </row>
    <row r="9" spans="1:21" s="1" customFormat="1">
      <c r="A9" s="309" t="s">
        <v>328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20"/>
      <c r="R9" s="20"/>
      <c r="S9" s="20"/>
      <c r="T9" s="20"/>
      <c r="U9" s="20"/>
    </row>
    <row r="10" spans="1:21" s="1" customFormat="1">
      <c r="A10" s="46"/>
      <c r="B10" s="46"/>
      <c r="C10" s="9"/>
      <c r="D10" s="9"/>
      <c r="E10" s="99"/>
      <c r="F10" s="11"/>
      <c r="G10" s="46"/>
      <c r="H10" s="46"/>
      <c r="I10" s="46"/>
      <c r="J10" s="46"/>
      <c r="K10" s="9"/>
      <c r="L10" s="9"/>
      <c r="M10" s="19" t="s">
        <v>29</v>
      </c>
      <c r="N10" s="12">
        <f>P99</f>
        <v>0</v>
      </c>
      <c r="O10" s="9" t="s">
        <v>138</v>
      </c>
      <c r="P10" s="46"/>
      <c r="Q10" s="20"/>
      <c r="R10" s="20"/>
      <c r="S10" s="20"/>
      <c r="T10" s="20"/>
      <c r="U10" s="20"/>
    </row>
    <row r="11" spans="1:21" s="75" customFormat="1">
      <c r="A11" s="11"/>
      <c r="B11" s="11"/>
      <c r="C11" s="21"/>
      <c r="D11" s="21"/>
      <c r="E11" s="100"/>
      <c r="F11" s="9"/>
      <c r="G11" s="11"/>
      <c r="H11" s="11"/>
      <c r="I11" s="11"/>
      <c r="J11" s="11"/>
      <c r="K11" s="21"/>
      <c r="L11" s="21"/>
      <c r="M11" s="136"/>
      <c r="N11" s="13"/>
      <c r="O11" s="21"/>
      <c r="P11" s="11"/>
      <c r="Q11" s="137"/>
      <c r="R11" s="137"/>
      <c r="S11" s="137"/>
      <c r="T11" s="137"/>
      <c r="U11" s="137"/>
    </row>
    <row r="12" spans="1:21" s="1" customFormat="1">
      <c r="A12" s="11"/>
      <c r="B12" s="11"/>
      <c r="C12" s="11"/>
      <c r="D12" s="11"/>
      <c r="E12" s="101"/>
      <c r="F12" s="11"/>
      <c r="G12" s="11"/>
      <c r="H12" s="11"/>
      <c r="I12" s="11"/>
      <c r="J12" s="11"/>
      <c r="K12" s="11"/>
      <c r="L12" s="11"/>
      <c r="M12" s="15"/>
      <c r="N12" s="11"/>
      <c r="O12" s="11"/>
      <c r="P12" s="11"/>
      <c r="Q12" s="20"/>
      <c r="R12" s="20"/>
      <c r="S12" s="20"/>
      <c r="T12" s="20"/>
      <c r="U12" s="20"/>
    </row>
    <row r="13" spans="1:21" s="75" customFormat="1" ht="13.15" customHeight="1">
      <c r="A13" s="306" t="s">
        <v>24</v>
      </c>
      <c r="B13" s="306" t="s">
        <v>0</v>
      </c>
      <c r="C13" s="306" t="s">
        <v>19</v>
      </c>
      <c r="D13" s="306" t="s">
        <v>1</v>
      </c>
      <c r="E13" s="311" t="s">
        <v>2</v>
      </c>
      <c r="F13" s="306" t="s">
        <v>7</v>
      </c>
      <c r="G13" s="306"/>
      <c r="H13" s="306"/>
      <c r="I13" s="306"/>
      <c r="J13" s="306"/>
      <c r="K13" s="306"/>
      <c r="L13" s="306" t="s">
        <v>8</v>
      </c>
      <c r="M13" s="306"/>
      <c r="N13" s="306"/>
      <c r="O13" s="306"/>
      <c r="P13" s="306"/>
      <c r="Q13" s="150"/>
      <c r="R13" s="150"/>
      <c r="S13" s="150"/>
      <c r="T13" s="150"/>
      <c r="U13" s="150"/>
    </row>
    <row r="14" spans="1:21" s="152" customFormat="1" ht="53.25" customHeight="1">
      <c r="A14" s="306"/>
      <c r="B14" s="306"/>
      <c r="C14" s="306"/>
      <c r="D14" s="306"/>
      <c r="E14" s="311"/>
      <c r="F14" s="151" t="s">
        <v>25</v>
      </c>
      <c r="G14" s="151" t="s">
        <v>139</v>
      </c>
      <c r="H14" s="151" t="s">
        <v>140</v>
      </c>
      <c r="I14" s="151" t="s">
        <v>303</v>
      </c>
      <c r="J14" s="151" t="s">
        <v>141</v>
      </c>
      <c r="K14" s="163" t="s">
        <v>142</v>
      </c>
      <c r="L14" s="151" t="s">
        <v>26</v>
      </c>
      <c r="M14" s="151" t="s">
        <v>140</v>
      </c>
      <c r="N14" s="151" t="s">
        <v>303</v>
      </c>
      <c r="O14" s="151" t="s">
        <v>141</v>
      </c>
      <c r="P14" s="163" t="s">
        <v>143</v>
      </c>
      <c r="Q14" s="150"/>
      <c r="R14" s="150"/>
      <c r="S14" s="150"/>
      <c r="T14" s="150"/>
      <c r="U14" s="150"/>
    </row>
    <row r="15" spans="1:21" s="152" customFormat="1" ht="14.25" thickBot="1">
      <c r="A15" s="157">
        <v>1</v>
      </c>
      <c r="B15" s="157">
        <v>2</v>
      </c>
      <c r="C15" s="157">
        <v>3</v>
      </c>
      <c r="D15" s="157">
        <v>4</v>
      </c>
      <c r="E15" s="160">
        <v>5</v>
      </c>
      <c r="F15" s="157">
        <v>6</v>
      </c>
      <c r="G15" s="157">
        <v>7</v>
      </c>
      <c r="H15" s="157">
        <v>8</v>
      </c>
      <c r="I15" s="157">
        <v>9</v>
      </c>
      <c r="J15" s="157">
        <v>10</v>
      </c>
      <c r="K15" s="160">
        <v>11</v>
      </c>
      <c r="L15" s="157">
        <v>12</v>
      </c>
      <c r="M15" s="157">
        <v>13</v>
      </c>
      <c r="N15" s="157">
        <v>14</v>
      </c>
      <c r="O15" s="157">
        <v>15</v>
      </c>
      <c r="P15" s="160">
        <v>16</v>
      </c>
      <c r="Q15" s="150"/>
      <c r="R15" s="150"/>
      <c r="S15" s="150"/>
      <c r="T15" s="150"/>
      <c r="U15" s="150"/>
    </row>
    <row r="16" spans="1:21" s="1" customFormat="1" ht="12.75" customHeight="1" thickTop="1">
      <c r="A16" s="153">
        <v>1</v>
      </c>
      <c r="B16" s="154" t="s">
        <v>153</v>
      </c>
      <c r="C16" s="155" t="s">
        <v>56</v>
      </c>
      <c r="D16" s="156" t="s">
        <v>4</v>
      </c>
      <c r="E16" s="161">
        <f>E18</f>
        <v>1496.62</v>
      </c>
      <c r="F16" s="72"/>
      <c r="G16" s="74"/>
      <c r="H16" s="73"/>
      <c r="I16" s="72"/>
      <c r="J16" s="72"/>
      <c r="K16" s="164"/>
      <c r="L16" s="73"/>
      <c r="M16" s="73"/>
      <c r="N16" s="73"/>
      <c r="O16" s="73"/>
      <c r="P16" s="164"/>
    </row>
    <row r="17" spans="1:16" s="1" customFormat="1" ht="12.75" customHeight="1">
      <c r="A17" s="141" t="s">
        <v>59</v>
      </c>
      <c r="B17" s="144" t="s">
        <v>153</v>
      </c>
      <c r="C17" s="145" t="s">
        <v>55</v>
      </c>
      <c r="D17" s="143" t="s">
        <v>4</v>
      </c>
      <c r="E17" s="162">
        <v>1692.55</v>
      </c>
      <c r="F17" s="77"/>
      <c r="G17" s="18"/>
      <c r="H17" s="76"/>
      <c r="I17" s="77"/>
      <c r="J17" s="77"/>
      <c r="K17" s="165">
        <f>SUM(H17:J17)</f>
        <v>0</v>
      </c>
      <c r="L17" s="76">
        <f>ROUND(E17*F17,2)</f>
        <v>0</v>
      </c>
      <c r="M17" s="76">
        <f>ROUND(E17*H17,2)</f>
        <v>0</v>
      </c>
      <c r="N17" s="76">
        <f>ROUND(I17*E17,2)</f>
        <v>0</v>
      </c>
      <c r="O17" s="76">
        <f>ROUND(E17*J17,2)</f>
        <v>0</v>
      </c>
      <c r="P17" s="165">
        <f>SUM(M17:O17)</f>
        <v>0</v>
      </c>
    </row>
    <row r="18" spans="1:16" s="1" customFormat="1" ht="12.75" customHeight="1">
      <c r="A18" s="141" t="s">
        <v>60</v>
      </c>
      <c r="B18" s="144" t="s">
        <v>153</v>
      </c>
      <c r="C18" s="145" t="s">
        <v>57</v>
      </c>
      <c r="D18" s="143" t="s">
        <v>4</v>
      </c>
      <c r="E18" s="162">
        <v>1496.62</v>
      </c>
      <c r="F18" s="77"/>
      <c r="G18" s="18"/>
      <c r="H18" s="76"/>
      <c r="I18" s="77"/>
      <c r="J18" s="77"/>
      <c r="K18" s="165">
        <f t="shared" ref="K18" si="0">SUM(H18:J18)</f>
        <v>0</v>
      </c>
      <c r="L18" s="76">
        <f>ROUND(E18*F18,2)</f>
        <v>0</v>
      </c>
      <c r="M18" s="76">
        <f>ROUND(E18*H18,2)</f>
        <v>0</v>
      </c>
      <c r="N18" s="76">
        <f>ROUND(I18*E18,2)</f>
        <v>0</v>
      </c>
      <c r="O18" s="76">
        <f>ROUND(E18*J18,2)</f>
        <v>0</v>
      </c>
      <c r="P18" s="165">
        <f>SUM(M18:O18)</f>
        <v>0</v>
      </c>
    </row>
    <row r="19" spans="1:16" s="1" customFormat="1" ht="38.25">
      <c r="A19" s="141" t="s">
        <v>61</v>
      </c>
      <c r="B19" s="144" t="s">
        <v>153</v>
      </c>
      <c r="C19" s="145" t="s">
        <v>144</v>
      </c>
      <c r="D19" s="143" t="s">
        <v>46</v>
      </c>
      <c r="E19" s="162">
        <v>1</v>
      </c>
      <c r="F19" s="77"/>
      <c r="G19" s="18"/>
      <c r="H19" s="76"/>
      <c r="I19" s="77"/>
      <c r="J19" s="77"/>
      <c r="K19" s="165">
        <f>SUM(H19:J19)</f>
        <v>0</v>
      </c>
      <c r="L19" s="76">
        <f>ROUND(E19*F19,2)</f>
        <v>0</v>
      </c>
      <c r="M19" s="76">
        <f>ROUND(E19*H19,2)</f>
        <v>0</v>
      </c>
      <c r="N19" s="76">
        <f>ROUND(I19*E19,2)</f>
        <v>0</v>
      </c>
      <c r="O19" s="76">
        <f>ROUND(E19*J19,2)</f>
        <v>0</v>
      </c>
      <c r="P19" s="165">
        <f>SUM(M19:O19)</f>
        <v>0</v>
      </c>
    </row>
    <row r="20" spans="1:16" s="1" customFormat="1" ht="25.5">
      <c r="A20" s="141" t="s">
        <v>62</v>
      </c>
      <c r="B20" s="144" t="s">
        <v>153</v>
      </c>
      <c r="C20" s="145" t="s">
        <v>330</v>
      </c>
      <c r="D20" s="143" t="s">
        <v>9</v>
      </c>
      <c r="E20" s="162">
        <v>194.89</v>
      </c>
      <c r="F20" s="77"/>
      <c r="G20" s="18"/>
      <c r="H20" s="76"/>
      <c r="I20" s="77"/>
      <c r="J20" s="77"/>
      <c r="K20" s="165">
        <f t="shared" ref="K20" si="1">SUM(H20:J20)</f>
        <v>0</v>
      </c>
      <c r="L20" s="76">
        <f t="shared" ref="L20:L80" si="2">ROUND(E20*F20,2)</f>
        <v>0</v>
      </c>
      <c r="M20" s="76">
        <f t="shared" ref="M20:M80" si="3">ROUND(E20*H20,2)</f>
        <v>0</v>
      </c>
      <c r="N20" s="76">
        <f t="shared" ref="N20:N80" si="4">ROUND(I20*E20,2)</f>
        <v>0</v>
      </c>
      <c r="O20" s="76">
        <f t="shared" ref="O20:O80" si="5">ROUND(E20*J20,2)</f>
        <v>0</v>
      </c>
      <c r="P20" s="165">
        <f t="shared" ref="P20:P80" si="6">SUM(M20:O20)</f>
        <v>0</v>
      </c>
    </row>
    <row r="21" spans="1:16" s="1" customFormat="1">
      <c r="A21" s="141" t="s">
        <v>63</v>
      </c>
      <c r="B21" s="144"/>
      <c r="C21" s="145" t="s">
        <v>238</v>
      </c>
      <c r="D21" s="143" t="s">
        <v>5</v>
      </c>
      <c r="E21" s="162">
        <v>10</v>
      </c>
      <c r="F21" s="77"/>
      <c r="G21" s="18"/>
      <c r="H21" s="76"/>
      <c r="I21" s="77"/>
      <c r="J21" s="77"/>
      <c r="K21" s="165">
        <f t="shared" ref="K21" si="7">SUM(H21:J21)</f>
        <v>0</v>
      </c>
      <c r="L21" s="76">
        <f t="shared" ref="L21" si="8">ROUND(E21*F21,2)</f>
        <v>0</v>
      </c>
      <c r="M21" s="76">
        <f t="shared" ref="M21" si="9">ROUND(E21*H21,2)</f>
        <v>0</v>
      </c>
      <c r="N21" s="76">
        <f t="shared" ref="N21" si="10">ROUND(I21*E21,2)</f>
        <v>0</v>
      </c>
      <c r="O21" s="76">
        <f t="shared" ref="O21" si="11">ROUND(E21*J21,2)</f>
        <v>0</v>
      </c>
      <c r="P21" s="165">
        <f t="shared" ref="P21" si="12">SUM(M21:O21)</f>
        <v>0</v>
      </c>
    </row>
    <row r="22" spans="1:16" s="1" customFormat="1">
      <c r="A22" s="146">
        <v>2</v>
      </c>
      <c r="B22" s="144" t="s">
        <v>153</v>
      </c>
      <c r="C22" s="147" t="s">
        <v>47</v>
      </c>
      <c r="D22" s="143" t="s">
        <v>4</v>
      </c>
      <c r="E22" s="162">
        <f>E23</f>
        <v>1426.66</v>
      </c>
      <c r="F22" s="77"/>
      <c r="G22" s="18"/>
      <c r="H22" s="76"/>
      <c r="I22" s="77"/>
      <c r="J22" s="77"/>
      <c r="K22" s="165"/>
      <c r="L22" s="76"/>
      <c r="M22" s="76"/>
      <c r="N22" s="76"/>
      <c r="O22" s="76"/>
      <c r="P22" s="165"/>
    </row>
    <row r="23" spans="1:16" s="1" customFormat="1">
      <c r="A23" s="141" t="s">
        <v>65</v>
      </c>
      <c r="B23" s="144" t="s">
        <v>153</v>
      </c>
      <c r="C23" s="145" t="s">
        <v>203</v>
      </c>
      <c r="D23" s="143" t="s">
        <v>4</v>
      </c>
      <c r="E23" s="162">
        <v>1426.66</v>
      </c>
      <c r="F23" s="77"/>
      <c r="G23" s="18"/>
      <c r="H23" s="76"/>
      <c r="I23" s="77"/>
      <c r="J23" s="77"/>
      <c r="K23" s="165">
        <f t="shared" ref="K23:K80" si="13">SUM(H23:J23)</f>
        <v>0</v>
      </c>
      <c r="L23" s="76">
        <f t="shared" si="2"/>
        <v>0</v>
      </c>
      <c r="M23" s="76">
        <f t="shared" si="3"/>
        <v>0</v>
      </c>
      <c r="N23" s="76">
        <f t="shared" si="4"/>
        <v>0</v>
      </c>
      <c r="O23" s="76">
        <f t="shared" si="5"/>
        <v>0</v>
      </c>
      <c r="P23" s="165">
        <f t="shared" si="6"/>
        <v>0</v>
      </c>
    </row>
    <row r="24" spans="1:16" s="1" customFormat="1" ht="25.5">
      <c r="A24" s="141" t="s">
        <v>66</v>
      </c>
      <c r="B24" s="144" t="s">
        <v>153</v>
      </c>
      <c r="C24" s="145" t="s">
        <v>331</v>
      </c>
      <c r="D24" s="143" t="s">
        <v>4</v>
      </c>
      <c r="E24" s="228">
        <v>190.56</v>
      </c>
      <c r="F24" s="77"/>
      <c r="G24" s="18"/>
      <c r="H24" s="76"/>
      <c r="I24" s="77"/>
      <c r="J24" s="77"/>
      <c r="K24" s="165">
        <f t="shared" si="13"/>
        <v>0</v>
      </c>
      <c r="L24" s="76">
        <f t="shared" si="2"/>
        <v>0</v>
      </c>
      <c r="M24" s="76">
        <f t="shared" si="3"/>
        <v>0</v>
      </c>
      <c r="N24" s="76">
        <f t="shared" si="4"/>
        <v>0</v>
      </c>
      <c r="O24" s="76">
        <f t="shared" si="5"/>
        <v>0</v>
      </c>
      <c r="P24" s="165">
        <f t="shared" si="6"/>
        <v>0</v>
      </c>
    </row>
    <row r="25" spans="1:16" s="75" customFormat="1" ht="25.5">
      <c r="A25" s="141" t="s">
        <v>67</v>
      </c>
      <c r="B25" s="144" t="s">
        <v>153</v>
      </c>
      <c r="C25" s="145" t="s">
        <v>332</v>
      </c>
      <c r="D25" s="143" t="s">
        <v>4</v>
      </c>
      <c r="E25" s="162">
        <v>870.46</v>
      </c>
      <c r="F25" s="77"/>
      <c r="G25" s="18"/>
      <c r="H25" s="76"/>
      <c r="I25" s="77"/>
      <c r="J25" s="77"/>
      <c r="K25" s="165">
        <f>SUM(H25:J25)</f>
        <v>0</v>
      </c>
      <c r="L25" s="76">
        <f>ROUND(E25*F25,2)</f>
        <v>0</v>
      </c>
      <c r="M25" s="76">
        <f>ROUND(E25*H25,2)</f>
        <v>0</v>
      </c>
      <c r="N25" s="76">
        <f>ROUND(I25*E25,2)</f>
        <v>0</v>
      </c>
      <c r="O25" s="76">
        <f>ROUND(E25*J25,2)</f>
        <v>0</v>
      </c>
      <c r="P25" s="165">
        <f>SUM(M25:O25)</f>
        <v>0</v>
      </c>
    </row>
    <row r="26" spans="1:16" s="75" customFormat="1" ht="25.5">
      <c r="A26" s="141" t="s">
        <v>68</v>
      </c>
      <c r="B26" s="144" t="s">
        <v>153</v>
      </c>
      <c r="C26" s="145" t="s">
        <v>333</v>
      </c>
      <c r="D26" s="143" t="s">
        <v>4</v>
      </c>
      <c r="E26" s="162">
        <v>26.08</v>
      </c>
      <c r="F26" s="77"/>
      <c r="G26" s="18"/>
      <c r="H26" s="76"/>
      <c r="I26" s="77"/>
      <c r="J26" s="77"/>
      <c r="K26" s="165">
        <f t="shared" si="13"/>
        <v>0</v>
      </c>
      <c r="L26" s="76">
        <f t="shared" si="2"/>
        <v>0</v>
      </c>
      <c r="M26" s="76">
        <f t="shared" si="3"/>
        <v>0</v>
      </c>
      <c r="N26" s="76">
        <f t="shared" si="4"/>
        <v>0</v>
      </c>
      <c r="O26" s="76">
        <f t="shared" si="5"/>
        <v>0</v>
      </c>
      <c r="P26" s="165">
        <f t="shared" si="6"/>
        <v>0</v>
      </c>
    </row>
    <row r="27" spans="1:16" s="75" customFormat="1" ht="25.5">
      <c r="A27" s="141" t="s">
        <v>69</v>
      </c>
      <c r="B27" s="144" t="s">
        <v>153</v>
      </c>
      <c r="C27" s="145" t="s">
        <v>334</v>
      </c>
      <c r="D27" s="143" t="s">
        <v>4</v>
      </c>
      <c r="E27" s="162">
        <v>339.55</v>
      </c>
      <c r="F27" s="77"/>
      <c r="G27" s="18"/>
      <c r="H27" s="76"/>
      <c r="I27" s="77"/>
      <c r="J27" s="77"/>
      <c r="K27" s="165">
        <f>SUM(H27:J27)</f>
        <v>0</v>
      </c>
      <c r="L27" s="76">
        <f>ROUND(E27*F27,2)</f>
        <v>0</v>
      </c>
      <c r="M27" s="76">
        <f>ROUND(E27*H27,2)</f>
        <v>0</v>
      </c>
      <c r="N27" s="76">
        <f>ROUND(I27*E27,2)</f>
        <v>0</v>
      </c>
      <c r="O27" s="76">
        <f>ROUND(E27*J27,2)</f>
        <v>0</v>
      </c>
      <c r="P27" s="165">
        <f>SUM(M27:O27)</f>
        <v>0</v>
      </c>
    </row>
    <row r="28" spans="1:16" s="75" customFormat="1">
      <c r="A28" s="141" t="s">
        <v>70</v>
      </c>
      <c r="B28" s="144" t="s">
        <v>153</v>
      </c>
      <c r="C28" s="145" t="s">
        <v>335</v>
      </c>
      <c r="D28" s="143" t="s">
        <v>5</v>
      </c>
      <c r="E28" s="162">
        <v>21.94</v>
      </c>
      <c r="F28" s="77"/>
      <c r="G28" s="18"/>
      <c r="H28" s="76"/>
      <c r="I28" s="77"/>
      <c r="J28" s="77"/>
      <c r="K28" s="165">
        <f t="shared" si="13"/>
        <v>0</v>
      </c>
      <c r="L28" s="76">
        <f t="shared" si="2"/>
        <v>0</v>
      </c>
      <c r="M28" s="76">
        <f t="shared" si="3"/>
        <v>0</v>
      </c>
      <c r="N28" s="76">
        <f t="shared" si="4"/>
        <v>0</v>
      </c>
      <c r="O28" s="76">
        <f t="shared" si="5"/>
        <v>0</v>
      </c>
      <c r="P28" s="165">
        <f t="shared" si="6"/>
        <v>0</v>
      </c>
    </row>
    <row r="29" spans="1:16" s="75" customFormat="1">
      <c r="A29" s="141" t="s">
        <v>231</v>
      </c>
      <c r="B29" s="144"/>
      <c r="C29" s="145" t="s">
        <v>336</v>
      </c>
      <c r="D29" s="143" t="s">
        <v>5</v>
      </c>
      <c r="E29" s="162">
        <v>309.18</v>
      </c>
      <c r="F29" s="77"/>
      <c r="G29" s="18"/>
      <c r="H29" s="76"/>
      <c r="I29" s="77"/>
      <c r="J29" s="77"/>
      <c r="K29" s="165">
        <f t="shared" ref="K29:K34" si="14">SUM(H29:J29)</f>
        <v>0</v>
      </c>
      <c r="L29" s="76">
        <f t="shared" ref="L29:L34" si="15">ROUND(E29*F29,2)</f>
        <v>0</v>
      </c>
      <c r="M29" s="76">
        <f t="shared" ref="M29:M34" si="16">ROUND(E29*H29,2)</f>
        <v>0</v>
      </c>
      <c r="N29" s="76">
        <f t="shared" ref="N29:N34" si="17">ROUND(I29*E29,2)</f>
        <v>0</v>
      </c>
      <c r="O29" s="76">
        <f t="shared" ref="O29:O34" si="18">ROUND(E29*J29,2)</f>
        <v>0</v>
      </c>
      <c r="P29" s="165">
        <f t="shared" ref="P29:P34" si="19">SUM(M29:O29)</f>
        <v>0</v>
      </c>
    </row>
    <row r="30" spans="1:16" s="75" customFormat="1">
      <c r="A30" s="141" t="s">
        <v>239</v>
      </c>
      <c r="B30" s="144"/>
      <c r="C30" s="145" t="s">
        <v>337</v>
      </c>
      <c r="D30" s="143" t="s">
        <v>5</v>
      </c>
      <c r="E30" s="162">
        <v>9.94</v>
      </c>
      <c r="F30" s="77"/>
      <c r="G30" s="18"/>
      <c r="H30" s="76"/>
      <c r="I30" s="77"/>
      <c r="J30" s="77"/>
      <c r="K30" s="165">
        <f t="shared" si="14"/>
        <v>0</v>
      </c>
      <c r="L30" s="76">
        <f t="shared" si="15"/>
        <v>0</v>
      </c>
      <c r="M30" s="76">
        <f t="shared" si="16"/>
        <v>0</v>
      </c>
      <c r="N30" s="76">
        <f t="shared" si="17"/>
        <v>0</v>
      </c>
      <c r="O30" s="76">
        <f t="shared" si="18"/>
        <v>0</v>
      </c>
      <c r="P30" s="165">
        <f t="shared" si="19"/>
        <v>0</v>
      </c>
    </row>
    <row r="31" spans="1:16" s="75" customFormat="1">
      <c r="A31" s="141" t="s">
        <v>240</v>
      </c>
      <c r="B31" s="144" t="s">
        <v>153</v>
      </c>
      <c r="C31" s="145" t="s">
        <v>338</v>
      </c>
      <c r="D31" s="143" t="s">
        <v>6</v>
      </c>
      <c r="E31" s="162">
        <v>8559.94</v>
      </c>
      <c r="F31" s="77"/>
      <c r="G31" s="18"/>
      <c r="H31" s="76"/>
      <c r="I31" s="77"/>
      <c r="J31" s="77"/>
      <c r="K31" s="165">
        <f t="shared" si="14"/>
        <v>0</v>
      </c>
      <c r="L31" s="76">
        <f t="shared" si="15"/>
        <v>0</v>
      </c>
      <c r="M31" s="76">
        <f t="shared" si="16"/>
        <v>0</v>
      </c>
      <c r="N31" s="76">
        <f t="shared" si="17"/>
        <v>0</v>
      </c>
      <c r="O31" s="76">
        <f t="shared" si="18"/>
        <v>0</v>
      </c>
      <c r="P31" s="165">
        <f t="shared" si="19"/>
        <v>0</v>
      </c>
    </row>
    <row r="32" spans="1:16" s="75" customFormat="1" ht="25.5">
      <c r="A32" s="141" t="s">
        <v>241</v>
      </c>
      <c r="B32" s="144" t="s">
        <v>153</v>
      </c>
      <c r="C32" s="145" t="s">
        <v>339</v>
      </c>
      <c r="D32" s="143" t="s">
        <v>44</v>
      </c>
      <c r="E32" s="162">
        <v>9273</v>
      </c>
      <c r="F32" s="77"/>
      <c r="G32" s="18"/>
      <c r="H32" s="76"/>
      <c r="I32" s="77"/>
      <c r="J32" s="77"/>
      <c r="K32" s="165">
        <f t="shared" si="14"/>
        <v>0</v>
      </c>
      <c r="L32" s="76">
        <f t="shared" si="15"/>
        <v>0</v>
      </c>
      <c r="M32" s="76">
        <f t="shared" si="16"/>
        <v>0</v>
      </c>
      <c r="N32" s="76">
        <f t="shared" si="17"/>
        <v>0</v>
      </c>
      <c r="O32" s="76">
        <f t="shared" si="18"/>
        <v>0</v>
      </c>
      <c r="P32" s="165">
        <f t="shared" si="19"/>
        <v>0</v>
      </c>
    </row>
    <row r="33" spans="1:16" s="1" customFormat="1">
      <c r="A33" s="348">
        <v>3</v>
      </c>
      <c r="B33" s="343" t="s">
        <v>153</v>
      </c>
      <c r="C33" s="349" t="s">
        <v>145</v>
      </c>
      <c r="D33" s="143" t="s">
        <v>5</v>
      </c>
      <c r="E33" s="346">
        <v>781</v>
      </c>
      <c r="F33" s="77"/>
      <c r="G33" s="18"/>
      <c r="H33" s="76"/>
      <c r="I33" s="77"/>
      <c r="J33" s="77"/>
      <c r="K33" s="165"/>
      <c r="L33" s="76"/>
      <c r="M33" s="76"/>
      <c r="N33" s="76"/>
      <c r="O33" s="76"/>
      <c r="P33" s="165"/>
    </row>
    <row r="34" spans="1:16" s="1" customFormat="1">
      <c r="A34" s="342" t="s">
        <v>71</v>
      </c>
      <c r="B34" s="343" t="s">
        <v>153</v>
      </c>
      <c r="C34" s="344" t="s">
        <v>58</v>
      </c>
      <c r="D34" s="345" t="s">
        <v>5</v>
      </c>
      <c r="E34" s="346">
        <v>781</v>
      </c>
      <c r="F34" s="77"/>
      <c r="G34" s="18"/>
      <c r="H34" s="76"/>
      <c r="I34" s="77"/>
      <c r="J34" s="77"/>
      <c r="K34" s="165">
        <f t="shared" si="14"/>
        <v>0</v>
      </c>
      <c r="L34" s="76">
        <f t="shared" si="15"/>
        <v>0</v>
      </c>
      <c r="M34" s="76">
        <f t="shared" si="16"/>
        <v>0</v>
      </c>
      <c r="N34" s="76">
        <f t="shared" si="17"/>
        <v>0</v>
      </c>
      <c r="O34" s="76">
        <f t="shared" si="18"/>
        <v>0</v>
      </c>
      <c r="P34" s="165">
        <f t="shared" si="19"/>
        <v>0</v>
      </c>
    </row>
    <row r="35" spans="1:16" s="1" customFormat="1">
      <c r="A35" s="141" t="s">
        <v>72</v>
      </c>
      <c r="B35" s="144" t="s">
        <v>153</v>
      </c>
      <c r="C35" s="145" t="s">
        <v>50</v>
      </c>
      <c r="D35" s="143" t="s">
        <v>5</v>
      </c>
      <c r="E35" s="162">
        <v>410</v>
      </c>
      <c r="F35" s="77"/>
      <c r="G35" s="18"/>
      <c r="H35" s="76"/>
      <c r="I35" s="77"/>
      <c r="J35" s="77"/>
      <c r="K35" s="165">
        <f t="shared" si="13"/>
        <v>0</v>
      </c>
      <c r="L35" s="76">
        <f t="shared" si="2"/>
        <v>0</v>
      </c>
      <c r="M35" s="76">
        <f t="shared" si="3"/>
        <v>0</v>
      </c>
      <c r="N35" s="76">
        <f t="shared" si="4"/>
        <v>0</v>
      </c>
      <c r="O35" s="76">
        <f t="shared" si="5"/>
        <v>0</v>
      </c>
      <c r="P35" s="165">
        <f t="shared" si="6"/>
        <v>0</v>
      </c>
    </row>
    <row r="36" spans="1:16" s="1" customFormat="1" ht="25.5">
      <c r="A36" s="141" t="s">
        <v>73</v>
      </c>
      <c r="B36" s="144" t="s">
        <v>153</v>
      </c>
      <c r="C36" s="145" t="s">
        <v>340</v>
      </c>
      <c r="D36" s="143" t="s">
        <v>5</v>
      </c>
      <c r="E36" s="162">
        <v>81.58</v>
      </c>
      <c r="F36" s="77"/>
      <c r="G36" s="18"/>
      <c r="H36" s="76"/>
      <c r="I36" s="77"/>
      <c r="J36" s="77"/>
      <c r="K36" s="165">
        <f t="shared" si="13"/>
        <v>0</v>
      </c>
      <c r="L36" s="76">
        <f t="shared" si="2"/>
        <v>0</v>
      </c>
      <c r="M36" s="76">
        <f t="shared" si="3"/>
        <v>0</v>
      </c>
      <c r="N36" s="76">
        <f t="shared" si="4"/>
        <v>0</v>
      </c>
      <c r="O36" s="76">
        <f t="shared" si="5"/>
        <v>0</v>
      </c>
      <c r="P36" s="165">
        <f t="shared" si="6"/>
        <v>0</v>
      </c>
    </row>
    <row r="37" spans="1:16" s="75" customFormat="1">
      <c r="A37" s="141" t="s">
        <v>74</v>
      </c>
      <c r="B37" s="144" t="s">
        <v>153</v>
      </c>
      <c r="C37" s="344" t="s">
        <v>396</v>
      </c>
      <c r="D37" s="143" t="s">
        <v>5</v>
      </c>
      <c r="E37" s="162">
        <v>503.59</v>
      </c>
      <c r="F37" s="77"/>
      <c r="G37" s="18"/>
      <c r="H37" s="76"/>
      <c r="I37" s="77"/>
      <c r="J37" s="77"/>
      <c r="K37" s="165">
        <f>SUM(H37:J37)</f>
        <v>0</v>
      </c>
      <c r="L37" s="76">
        <f>ROUND(E37*F37,2)</f>
        <v>0</v>
      </c>
      <c r="M37" s="76">
        <f>ROUND(E37*H37,2)</f>
        <v>0</v>
      </c>
      <c r="N37" s="76">
        <f>ROUND(I37*E37,2)</f>
        <v>0</v>
      </c>
      <c r="O37" s="76">
        <f>ROUND(E37*J37,2)</f>
        <v>0</v>
      </c>
      <c r="P37" s="165">
        <f>SUM(M37:O37)</f>
        <v>0</v>
      </c>
    </row>
    <row r="38" spans="1:16" s="1" customFormat="1" ht="25.5">
      <c r="A38" s="141" t="s">
        <v>75</v>
      </c>
      <c r="B38" s="144" t="s">
        <v>153</v>
      </c>
      <c r="C38" s="145" t="s">
        <v>341</v>
      </c>
      <c r="D38" s="143" t="s">
        <v>5</v>
      </c>
      <c r="E38" s="162">
        <v>585.16</v>
      </c>
      <c r="F38" s="77"/>
      <c r="G38" s="18"/>
      <c r="H38" s="76"/>
      <c r="I38" s="77"/>
      <c r="J38" s="77"/>
      <c r="K38" s="165">
        <f t="shared" si="13"/>
        <v>0</v>
      </c>
      <c r="L38" s="76">
        <f t="shared" si="2"/>
        <v>0</v>
      </c>
      <c r="M38" s="76">
        <f t="shared" si="3"/>
        <v>0</v>
      </c>
      <c r="N38" s="76">
        <f t="shared" si="4"/>
        <v>0</v>
      </c>
      <c r="O38" s="76">
        <f t="shared" si="5"/>
        <v>0</v>
      </c>
      <c r="P38" s="165">
        <f t="shared" si="6"/>
        <v>0</v>
      </c>
    </row>
    <row r="39" spans="1:16" s="1" customFormat="1" ht="25.5">
      <c r="A39" s="141" t="s">
        <v>76</v>
      </c>
      <c r="B39" s="144" t="s">
        <v>153</v>
      </c>
      <c r="C39" s="145" t="s">
        <v>342</v>
      </c>
      <c r="D39" s="143" t="s">
        <v>5</v>
      </c>
      <c r="E39" s="162">
        <v>54.22</v>
      </c>
      <c r="F39" s="77"/>
      <c r="G39" s="18"/>
      <c r="H39" s="76"/>
      <c r="I39" s="77"/>
      <c r="J39" s="77"/>
      <c r="K39" s="165">
        <f t="shared" si="13"/>
        <v>0</v>
      </c>
      <c r="L39" s="76">
        <f t="shared" si="2"/>
        <v>0</v>
      </c>
      <c r="M39" s="76">
        <f t="shared" si="3"/>
        <v>0</v>
      </c>
      <c r="N39" s="76">
        <f t="shared" si="4"/>
        <v>0</v>
      </c>
      <c r="O39" s="76">
        <f t="shared" si="5"/>
        <v>0</v>
      </c>
      <c r="P39" s="165">
        <f t="shared" si="6"/>
        <v>0</v>
      </c>
    </row>
    <row r="40" spans="1:16" s="1" customFormat="1" ht="25.5">
      <c r="A40" s="141" t="s">
        <v>77</v>
      </c>
      <c r="B40" s="144" t="s">
        <v>153</v>
      </c>
      <c r="C40" s="145" t="s">
        <v>343</v>
      </c>
      <c r="D40" s="143" t="s">
        <v>5</v>
      </c>
      <c r="E40" s="162">
        <v>162.04</v>
      </c>
      <c r="F40" s="77"/>
      <c r="G40" s="18"/>
      <c r="H40" s="76"/>
      <c r="I40" s="77"/>
      <c r="J40" s="77"/>
      <c r="K40" s="165">
        <f t="shared" si="13"/>
        <v>0</v>
      </c>
      <c r="L40" s="76">
        <f t="shared" si="2"/>
        <v>0</v>
      </c>
      <c r="M40" s="76">
        <f t="shared" si="3"/>
        <v>0</v>
      </c>
      <c r="N40" s="76">
        <f t="shared" si="4"/>
        <v>0</v>
      </c>
      <c r="O40" s="76">
        <f t="shared" si="5"/>
        <v>0</v>
      </c>
      <c r="P40" s="165">
        <f t="shared" si="6"/>
        <v>0</v>
      </c>
    </row>
    <row r="41" spans="1:16" s="1" customFormat="1" ht="25.5">
      <c r="A41" s="141" t="s">
        <v>78</v>
      </c>
      <c r="B41" s="144" t="s">
        <v>153</v>
      </c>
      <c r="C41" s="145" t="s">
        <v>360</v>
      </c>
      <c r="D41" s="143" t="s">
        <v>4</v>
      </c>
      <c r="E41" s="162">
        <v>62.53</v>
      </c>
      <c r="F41" s="77"/>
      <c r="G41" s="18"/>
      <c r="H41" s="76"/>
      <c r="I41" s="77"/>
      <c r="J41" s="77"/>
      <c r="K41" s="165">
        <f t="shared" si="13"/>
        <v>0</v>
      </c>
      <c r="L41" s="76">
        <f t="shared" si="2"/>
        <v>0</v>
      </c>
      <c r="M41" s="76">
        <f t="shared" si="3"/>
        <v>0</v>
      </c>
      <c r="N41" s="76">
        <f t="shared" si="4"/>
        <v>0</v>
      </c>
      <c r="O41" s="76">
        <f t="shared" si="5"/>
        <v>0</v>
      </c>
      <c r="P41" s="165">
        <f t="shared" si="6"/>
        <v>0</v>
      </c>
    </row>
    <row r="42" spans="1:16" s="1" customFormat="1">
      <c r="A42" s="141" t="s">
        <v>171</v>
      </c>
      <c r="B42" s="144" t="s">
        <v>153</v>
      </c>
      <c r="C42" s="145" t="s">
        <v>344</v>
      </c>
      <c r="D42" s="143" t="s">
        <v>6</v>
      </c>
      <c r="E42" s="162">
        <v>375.17</v>
      </c>
      <c r="F42" s="77"/>
      <c r="G42" s="18"/>
      <c r="H42" s="76"/>
      <c r="I42" s="77"/>
      <c r="J42" s="77"/>
      <c r="K42" s="165">
        <f t="shared" si="13"/>
        <v>0</v>
      </c>
      <c r="L42" s="76">
        <f t="shared" si="2"/>
        <v>0</v>
      </c>
      <c r="M42" s="76">
        <f t="shared" si="3"/>
        <v>0</v>
      </c>
      <c r="N42" s="76">
        <f t="shared" si="4"/>
        <v>0</v>
      </c>
      <c r="O42" s="76">
        <f t="shared" si="5"/>
        <v>0</v>
      </c>
      <c r="P42" s="165">
        <f t="shared" si="6"/>
        <v>0</v>
      </c>
    </row>
    <row r="43" spans="1:16" s="1" customFormat="1">
      <c r="A43" s="146">
        <v>4</v>
      </c>
      <c r="B43" s="144" t="s">
        <v>153</v>
      </c>
      <c r="C43" s="147" t="s">
        <v>172</v>
      </c>
      <c r="D43" s="143" t="s">
        <v>4</v>
      </c>
      <c r="E43" s="162">
        <v>1639.13</v>
      </c>
      <c r="F43" s="77"/>
      <c r="G43" s="18"/>
      <c r="H43" s="76"/>
      <c r="I43" s="77"/>
      <c r="J43" s="77"/>
      <c r="K43" s="165"/>
      <c r="L43" s="76"/>
      <c r="M43" s="76"/>
      <c r="N43" s="76"/>
      <c r="O43" s="76"/>
      <c r="P43" s="165"/>
    </row>
    <row r="44" spans="1:16" s="1" customFormat="1">
      <c r="A44" s="141" t="s">
        <v>79</v>
      </c>
      <c r="B44" s="144" t="s">
        <v>153</v>
      </c>
      <c r="C44" s="145" t="s">
        <v>345</v>
      </c>
      <c r="D44" s="143" t="s">
        <v>6</v>
      </c>
      <c r="E44" s="162">
        <v>11473.92</v>
      </c>
      <c r="F44" s="77"/>
      <c r="G44" s="18"/>
      <c r="H44" s="76"/>
      <c r="I44" s="77"/>
      <c r="J44" s="77"/>
      <c r="K44" s="165">
        <f t="shared" si="13"/>
        <v>0</v>
      </c>
      <c r="L44" s="76">
        <f t="shared" si="2"/>
        <v>0</v>
      </c>
      <c r="M44" s="76">
        <f t="shared" si="3"/>
        <v>0</v>
      </c>
      <c r="N44" s="76">
        <f t="shared" si="4"/>
        <v>0</v>
      </c>
      <c r="O44" s="76">
        <f t="shared" si="5"/>
        <v>0</v>
      </c>
      <c r="P44" s="165">
        <f t="shared" si="6"/>
        <v>0</v>
      </c>
    </row>
    <row r="45" spans="1:16" s="1" customFormat="1">
      <c r="A45" s="141" t="s">
        <v>80</v>
      </c>
      <c r="B45" s="144" t="s">
        <v>153</v>
      </c>
      <c r="C45" s="145" t="s">
        <v>164</v>
      </c>
      <c r="D45" s="143" t="s">
        <v>4</v>
      </c>
      <c r="E45" s="162">
        <v>1639.13</v>
      </c>
      <c r="F45" s="77"/>
      <c r="G45" s="18"/>
      <c r="H45" s="76"/>
      <c r="I45" s="77"/>
      <c r="J45" s="77"/>
      <c r="K45" s="165">
        <f t="shared" si="13"/>
        <v>0</v>
      </c>
      <c r="L45" s="76">
        <f t="shared" si="2"/>
        <v>0</v>
      </c>
      <c r="M45" s="76">
        <f t="shared" si="3"/>
        <v>0</v>
      </c>
      <c r="N45" s="76">
        <f t="shared" si="4"/>
        <v>0</v>
      </c>
      <c r="O45" s="76">
        <f t="shared" si="5"/>
        <v>0</v>
      </c>
      <c r="P45" s="165">
        <f t="shared" si="6"/>
        <v>0</v>
      </c>
    </row>
    <row r="46" spans="1:16" s="1" customFormat="1" ht="25.5">
      <c r="A46" s="141" t="s">
        <v>81</v>
      </c>
      <c r="B46" s="144" t="s">
        <v>153</v>
      </c>
      <c r="C46" s="145" t="s">
        <v>346</v>
      </c>
      <c r="D46" s="143" t="s">
        <v>5</v>
      </c>
      <c r="E46" s="162">
        <v>493.37</v>
      </c>
      <c r="F46" s="77"/>
      <c r="G46" s="18"/>
      <c r="H46" s="76"/>
      <c r="I46" s="77"/>
      <c r="J46" s="77"/>
      <c r="K46" s="165">
        <f t="shared" si="13"/>
        <v>0</v>
      </c>
      <c r="L46" s="76">
        <f t="shared" si="2"/>
        <v>0</v>
      </c>
      <c r="M46" s="76">
        <f t="shared" si="3"/>
        <v>0</v>
      </c>
      <c r="N46" s="76">
        <f t="shared" si="4"/>
        <v>0</v>
      </c>
      <c r="O46" s="76">
        <f t="shared" si="5"/>
        <v>0</v>
      </c>
      <c r="P46" s="165">
        <f t="shared" si="6"/>
        <v>0</v>
      </c>
    </row>
    <row r="47" spans="1:16" s="1" customFormat="1">
      <c r="A47" s="348">
        <v>5</v>
      </c>
      <c r="B47" s="343" t="s">
        <v>153</v>
      </c>
      <c r="C47" s="349" t="s">
        <v>204</v>
      </c>
      <c r="D47" s="345" t="s">
        <v>4</v>
      </c>
      <c r="E47" s="346">
        <f>E43</f>
        <v>1639.13</v>
      </c>
      <c r="F47" s="77"/>
      <c r="G47" s="18"/>
      <c r="H47" s="76"/>
      <c r="I47" s="77"/>
      <c r="J47" s="77"/>
      <c r="K47" s="165">
        <f t="shared" ref="K47" si="20">SUM(H47:J47)</f>
        <v>0</v>
      </c>
      <c r="L47" s="76">
        <f t="shared" ref="L47" si="21">ROUND(E47*F47,2)</f>
        <v>0</v>
      </c>
      <c r="M47" s="76">
        <f t="shared" ref="M47" si="22">ROUND(E47*H47,2)</f>
        <v>0</v>
      </c>
      <c r="N47" s="76">
        <f t="shared" ref="N47" si="23">ROUND(I47*E47,2)</f>
        <v>0</v>
      </c>
      <c r="O47" s="76">
        <f t="shared" ref="O47" si="24">ROUND(E47*J47,2)</f>
        <v>0</v>
      </c>
      <c r="P47" s="165">
        <f t="shared" ref="P47" si="25">SUM(M47:O47)</f>
        <v>0</v>
      </c>
    </row>
    <row r="48" spans="1:16" s="1" customFormat="1">
      <c r="A48" s="342" t="s">
        <v>82</v>
      </c>
      <c r="B48" s="343" t="s">
        <v>153</v>
      </c>
      <c r="C48" s="344" t="s">
        <v>347</v>
      </c>
      <c r="D48" s="345" t="s">
        <v>6</v>
      </c>
      <c r="E48" s="346">
        <v>819.57</v>
      </c>
      <c r="F48" s="77"/>
      <c r="G48" s="18"/>
      <c r="H48" s="76"/>
      <c r="I48" s="77"/>
      <c r="J48" s="77"/>
      <c r="K48" s="165">
        <f t="shared" si="13"/>
        <v>0</v>
      </c>
      <c r="L48" s="76">
        <f t="shared" si="2"/>
        <v>0</v>
      </c>
      <c r="M48" s="76">
        <f t="shared" si="3"/>
        <v>0</v>
      </c>
      <c r="N48" s="76">
        <f t="shared" si="4"/>
        <v>0</v>
      </c>
      <c r="O48" s="76">
        <f t="shared" si="5"/>
        <v>0</v>
      </c>
      <c r="P48" s="165">
        <f t="shared" si="6"/>
        <v>0</v>
      </c>
    </row>
    <row r="49" spans="1:16" s="1" customFormat="1" ht="12.75" customHeight="1">
      <c r="A49" s="342" t="s">
        <v>83</v>
      </c>
      <c r="B49" s="343" t="s">
        <v>153</v>
      </c>
      <c r="C49" s="344" t="s">
        <v>397</v>
      </c>
      <c r="D49" s="345" t="s">
        <v>6</v>
      </c>
      <c r="E49" s="346">
        <v>4589.57</v>
      </c>
      <c r="F49" s="77"/>
      <c r="G49" s="18"/>
      <c r="H49" s="76"/>
      <c r="I49" s="77"/>
      <c r="J49" s="77"/>
      <c r="K49" s="165">
        <f t="shared" si="13"/>
        <v>0</v>
      </c>
      <c r="L49" s="76">
        <f t="shared" si="2"/>
        <v>0</v>
      </c>
      <c r="M49" s="76">
        <f t="shared" si="3"/>
        <v>0</v>
      </c>
      <c r="N49" s="76">
        <f t="shared" si="4"/>
        <v>0</v>
      </c>
      <c r="O49" s="76">
        <f t="shared" si="5"/>
        <v>0</v>
      </c>
      <c r="P49" s="165">
        <f t="shared" si="6"/>
        <v>0</v>
      </c>
    </row>
    <row r="50" spans="1:16" s="1" customFormat="1" ht="25.5">
      <c r="A50" s="146">
        <v>6</v>
      </c>
      <c r="B50" s="144" t="s">
        <v>153</v>
      </c>
      <c r="C50" s="147" t="s">
        <v>165</v>
      </c>
      <c r="D50" s="143" t="s">
        <v>104</v>
      </c>
      <c r="E50" s="162">
        <v>166.9</v>
      </c>
      <c r="F50" s="77"/>
      <c r="G50" s="18"/>
      <c r="H50" s="76"/>
      <c r="I50" s="77"/>
      <c r="J50" s="77"/>
      <c r="K50" s="165"/>
      <c r="L50" s="76"/>
      <c r="M50" s="76"/>
      <c r="N50" s="76"/>
      <c r="O50" s="76"/>
      <c r="P50" s="165"/>
    </row>
    <row r="51" spans="1:16" s="1" customFormat="1">
      <c r="A51" s="141" t="s">
        <v>85</v>
      </c>
      <c r="B51" s="144" t="s">
        <v>153</v>
      </c>
      <c r="C51" s="145" t="s">
        <v>361</v>
      </c>
      <c r="D51" s="143" t="s">
        <v>104</v>
      </c>
      <c r="E51" s="162">
        <f>E50</f>
        <v>166.9</v>
      </c>
      <c r="F51" s="77"/>
      <c r="G51" s="18"/>
      <c r="H51" s="76"/>
      <c r="I51" s="77"/>
      <c r="J51" s="77"/>
      <c r="K51" s="165">
        <f t="shared" si="13"/>
        <v>0</v>
      </c>
      <c r="L51" s="76">
        <f t="shared" si="2"/>
        <v>0</v>
      </c>
      <c r="M51" s="76">
        <f t="shared" si="3"/>
        <v>0</v>
      </c>
      <c r="N51" s="76">
        <f t="shared" si="4"/>
        <v>0</v>
      </c>
      <c r="O51" s="76">
        <f t="shared" si="5"/>
        <v>0</v>
      </c>
      <c r="P51" s="165">
        <f t="shared" si="6"/>
        <v>0</v>
      </c>
    </row>
    <row r="52" spans="1:16" s="75" customFormat="1" ht="25.5">
      <c r="A52" s="141" t="s">
        <v>176</v>
      </c>
      <c r="B52" s="144" t="s">
        <v>153</v>
      </c>
      <c r="C52" s="145" t="s">
        <v>362</v>
      </c>
      <c r="D52" s="143" t="s">
        <v>104</v>
      </c>
      <c r="E52" s="162">
        <v>20.079999999999998</v>
      </c>
      <c r="F52" s="77"/>
      <c r="G52" s="18"/>
      <c r="H52" s="76"/>
      <c r="I52" s="77"/>
      <c r="J52" s="77"/>
      <c r="K52" s="165">
        <f>SUM(H52:J52)</f>
        <v>0</v>
      </c>
      <c r="L52" s="76">
        <f>ROUND(E52*F52,2)</f>
        <v>0</v>
      </c>
      <c r="M52" s="76">
        <f>ROUND(E52*H52,2)</f>
        <v>0</v>
      </c>
      <c r="N52" s="76">
        <f>ROUND(I52*E52,2)</f>
        <v>0</v>
      </c>
      <c r="O52" s="76">
        <f>ROUND(E52*J52,2)</f>
        <v>0</v>
      </c>
      <c r="P52" s="165">
        <f>SUM(M52:O52)</f>
        <v>0</v>
      </c>
    </row>
    <row r="53" spans="1:16" s="1" customFormat="1">
      <c r="A53" s="146">
        <v>7</v>
      </c>
      <c r="B53" s="144" t="s">
        <v>153</v>
      </c>
      <c r="C53" s="147" t="s">
        <v>173</v>
      </c>
      <c r="D53" s="143" t="s">
        <v>4</v>
      </c>
      <c r="E53" s="162">
        <v>262.95999999999998</v>
      </c>
      <c r="F53" s="148"/>
      <c r="G53" s="18"/>
      <c r="H53" s="76"/>
      <c r="I53" s="77"/>
      <c r="J53" s="77"/>
      <c r="K53" s="165">
        <f t="shared" si="13"/>
        <v>0</v>
      </c>
      <c r="L53" s="76">
        <f t="shared" si="2"/>
        <v>0</v>
      </c>
      <c r="M53" s="76">
        <f t="shared" si="3"/>
        <v>0</v>
      </c>
      <c r="N53" s="76">
        <f t="shared" si="4"/>
        <v>0</v>
      </c>
      <c r="O53" s="76">
        <f t="shared" si="5"/>
        <v>0</v>
      </c>
      <c r="P53" s="165">
        <f t="shared" si="6"/>
        <v>0</v>
      </c>
    </row>
    <row r="54" spans="1:16" s="1" customFormat="1" ht="25.5">
      <c r="A54" s="141" t="s">
        <v>94</v>
      </c>
      <c r="B54" s="144" t="s">
        <v>153</v>
      </c>
      <c r="C54" s="145" t="s">
        <v>299</v>
      </c>
      <c r="D54" s="143" t="s">
        <v>4</v>
      </c>
      <c r="E54" s="162">
        <v>262.95999999999998</v>
      </c>
      <c r="F54" s="77"/>
      <c r="G54" s="18"/>
      <c r="H54" s="76"/>
      <c r="I54" s="77"/>
      <c r="J54" s="77"/>
      <c r="K54" s="165">
        <f t="shared" si="13"/>
        <v>0</v>
      </c>
      <c r="L54" s="76">
        <f t="shared" si="2"/>
        <v>0</v>
      </c>
      <c r="M54" s="76">
        <f t="shared" si="3"/>
        <v>0</v>
      </c>
      <c r="N54" s="76">
        <f t="shared" si="4"/>
        <v>0</v>
      </c>
      <c r="O54" s="76">
        <f t="shared" si="5"/>
        <v>0</v>
      </c>
      <c r="P54" s="165">
        <f t="shared" si="6"/>
        <v>0</v>
      </c>
    </row>
    <row r="55" spans="1:16" s="75" customFormat="1">
      <c r="A55" s="141"/>
      <c r="B55" s="144"/>
      <c r="C55" s="149" t="s">
        <v>156</v>
      </c>
      <c r="D55" s="143"/>
      <c r="E55" s="162"/>
      <c r="F55" s="148"/>
      <c r="G55" s="18"/>
      <c r="H55" s="76"/>
      <c r="I55" s="77"/>
      <c r="J55" s="77"/>
      <c r="K55" s="165"/>
      <c r="L55" s="76"/>
      <c r="M55" s="76"/>
      <c r="N55" s="76"/>
      <c r="O55" s="76"/>
      <c r="P55" s="165"/>
    </row>
    <row r="56" spans="1:16" s="1" customFormat="1" ht="25.5">
      <c r="A56" s="141" t="s">
        <v>95</v>
      </c>
      <c r="B56" s="144" t="s">
        <v>153</v>
      </c>
      <c r="C56" s="145" t="s">
        <v>348</v>
      </c>
      <c r="D56" s="143" t="s">
        <v>6</v>
      </c>
      <c r="E56" s="162">
        <v>197.22</v>
      </c>
      <c r="F56" s="77"/>
      <c r="G56" s="18"/>
      <c r="H56" s="76"/>
      <c r="I56" s="77"/>
      <c r="J56" s="77"/>
      <c r="K56" s="165">
        <f t="shared" si="13"/>
        <v>0</v>
      </c>
      <c r="L56" s="76">
        <f t="shared" si="2"/>
        <v>0</v>
      </c>
      <c r="M56" s="76">
        <f t="shared" si="3"/>
        <v>0</v>
      </c>
      <c r="N56" s="76">
        <f t="shared" si="4"/>
        <v>0</v>
      </c>
      <c r="O56" s="76">
        <f t="shared" si="5"/>
        <v>0</v>
      </c>
      <c r="P56" s="165">
        <f t="shared" si="6"/>
        <v>0</v>
      </c>
    </row>
    <row r="57" spans="1:16" s="1" customFormat="1" ht="25.5">
      <c r="A57" s="141" t="s">
        <v>96</v>
      </c>
      <c r="B57" s="144" t="s">
        <v>153</v>
      </c>
      <c r="C57" s="145" t="s">
        <v>349</v>
      </c>
      <c r="D57" s="143" t="s">
        <v>6</v>
      </c>
      <c r="E57" s="162">
        <v>5522.2</v>
      </c>
      <c r="F57" s="77"/>
      <c r="G57" s="18"/>
      <c r="H57" s="76"/>
      <c r="I57" s="77"/>
      <c r="J57" s="77"/>
      <c r="K57" s="165">
        <f t="shared" si="13"/>
        <v>0</v>
      </c>
      <c r="L57" s="76">
        <f t="shared" si="2"/>
        <v>0</v>
      </c>
      <c r="M57" s="76">
        <f t="shared" si="3"/>
        <v>0</v>
      </c>
      <c r="N57" s="76">
        <f t="shared" si="4"/>
        <v>0</v>
      </c>
      <c r="O57" s="76">
        <f t="shared" si="5"/>
        <v>0</v>
      </c>
      <c r="P57" s="165">
        <f t="shared" si="6"/>
        <v>0</v>
      </c>
    </row>
    <row r="58" spans="1:16" s="75" customFormat="1" ht="25.5">
      <c r="A58" s="141" t="s">
        <v>97</v>
      </c>
      <c r="B58" s="144"/>
      <c r="C58" s="145" t="s">
        <v>350</v>
      </c>
      <c r="D58" s="143" t="s">
        <v>6</v>
      </c>
      <c r="E58" s="162">
        <v>1051.8499999999999</v>
      </c>
      <c r="F58" s="77"/>
      <c r="G58" s="18"/>
      <c r="H58" s="76"/>
      <c r="I58" s="77"/>
      <c r="J58" s="77"/>
      <c r="K58" s="165">
        <f>SUM(H58:J58)</f>
        <v>0</v>
      </c>
      <c r="L58" s="76">
        <f>ROUND(E58*F58,2)</f>
        <v>0</v>
      </c>
      <c r="M58" s="76">
        <f>ROUND(E58*H58,2)</f>
        <v>0</v>
      </c>
      <c r="N58" s="76">
        <f>ROUND(I58*E58,2)</f>
        <v>0</v>
      </c>
      <c r="O58" s="76">
        <f>ROUND(E58*J58,2)</f>
        <v>0</v>
      </c>
      <c r="P58" s="165">
        <f>SUM(M58:O58)</f>
        <v>0</v>
      </c>
    </row>
    <row r="59" spans="1:16" s="1" customFormat="1" ht="25.5">
      <c r="A59" s="141" t="s">
        <v>98</v>
      </c>
      <c r="B59" s="144" t="s">
        <v>153</v>
      </c>
      <c r="C59" s="145" t="s">
        <v>351</v>
      </c>
      <c r="D59" s="143" t="s">
        <v>9</v>
      </c>
      <c r="E59" s="162">
        <v>52.59</v>
      </c>
      <c r="F59" s="77"/>
      <c r="G59" s="18"/>
      <c r="H59" s="76"/>
      <c r="I59" s="77"/>
      <c r="J59" s="77"/>
      <c r="K59" s="165">
        <f t="shared" si="13"/>
        <v>0</v>
      </c>
      <c r="L59" s="76">
        <f t="shared" si="2"/>
        <v>0</v>
      </c>
      <c r="M59" s="76">
        <f t="shared" si="3"/>
        <v>0</v>
      </c>
      <c r="N59" s="76">
        <f t="shared" si="4"/>
        <v>0</v>
      </c>
      <c r="O59" s="76">
        <f t="shared" si="5"/>
        <v>0</v>
      </c>
      <c r="P59" s="165">
        <f t="shared" si="6"/>
        <v>0</v>
      </c>
    </row>
    <row r="60" spans="1:16" s="1" customFormat="1">
      <c r="A60" s="141" t="s">
        <v>99</v>
      </c>
      <c r="B60" s="144" t="s">
        <v>153</v>
      </c>
      <c r="C60" s="145" t="s">
        <v>352</v>
      </c>
      <c r="D60" s="143" t="s">
        <v>9</v>
      </c>
      <c r="E60" s="162">
        <v>87.65</v>
      </c>
      <c r="F60" s="77"/>
      <c r="G60" s="18"/>
      <c r="H60" s="76"/>
      <c r="I60" s="77"/>
      <c r="J60" s="77"/>
      <c r="K60" s="165">
        <f t="shared" si="13"/>
        <v>0</v>
      </c>
      <c r="L60" s="76">
        <f t="shared" si="2"/>
        <v>0</v>
      </c>
      <c r="M60" s="76">
        <f t="shared" si="3"/>
        <v>0</v>
      </c>
      <c r="N60" s="76">
        <f t="shared" si="4"/>
        <v>0</v>
      </c>
      <c r="O60" s="76">
        <f t="shared" si="5"/>
        <v>0</v>
      </c>
      <c r="P60" s="165">
        <f t="shared" si="6"/>
        <v>0</v>
      </c>
    </row>
    <row r="61" spans="1:16" s="75" customFormat="1">
      <c r="A61" s="141"/>
      <c r="B61" s="144"/>
      <c r="C61" s="149" t="s">
        <v>157</v>
      </c>
      <c r="D61" s="143"/>
      <c r="E61" s="162"/>
      <c r="F61" s="148"/>
      <c r="G61" s="18"/>
      <c r="H61" s="76"/>
      <c r="I61" s="77"/>
      <c r="J61" s="77"/>
      <c r="K61" s="165"/>
      <c r="L61" s="76"/>
      <c r="M61" s="76"/>
      <c r="N61" s="76"/>
      <c r="O61" s="76"/>
      <c r="P61" s="165"/>
    </row>
    <row r="62" spans="1:16" s="1" customFormat="1" ht="51">
      <c r="A62" s="141" t="s">
        <v>100</v>
      </c>
      <c r="B62" s="144" t="s">
        <v>153</v>
      </c>
      <c r="C62" s="145" t="s">
        <v>353</v>
      </c>
      <c r="D62" s="143" t="s">
        <v>103</v>
      </c>
      <c r="E62" s="162">
        <v>36</v>
      </c>
      <c r="F62" s="77"/>
      <c r="G62" s="18"/>
      <c r="H62" s="76"/>
      <c r="I62" s="77"/>
      <c r="J62" s="77"/>
      <c r="K62" s="165">
        <f t="shared" si="13"/>
        <v>0</v>
      </c>
      <c r="L62" s="76">
        <f t="shared" si="2"/>
        <v>0</v>
      </c>
      <c r="M62" s="76">
        <f t="shared" si="3"/>
        <v>0</v>
      </c>
      <c r="N62" s="76">
        <f t="shared" si="4"/>
        <v>0</v>
      </c>
      <c r="O62" s="76">
        <f t="shared" si="5"/>
        <v>0</v>
      </c>
      <c r="P62" s="165">
        <f t="shared" si="6"/>
        <v>0</v>
      </c>
    </row>
    <row r="63" spans="1:16" s="75" customFormat="1">
      <c r="A63" s="141" t="s">
        <v>101</v>
      </c>
      <c r="B63" s="144" t="s">
        <v>153</v>
      </c>
      <c r="C63" s="145" t="s">
        <v>205</v>
      </c>
      <c r="D63" s="143" t="s">
        <v>103</v>
      </c>
      <c r="E63" s="162">
        <v>5</v>
      </c>
      <c r="F63" s="77"/>
      <c r="G63" s="18"/>
      <c r="H63" s="76"/>
      <c r="I63" s="77"/>
      <c r="J63" s="77"/>
      <c r="K63" s="165">
        <f>SUM(H63:J63)</f>
        <v>0</v>
      </c>
      <c r="L63" s="76">
        <f>ROUND(E63*F63,2)</f>
        <v>0</v>
      </c>
      <c r="M63" s="76">
        <f>ROUND(E63*H63,2)</f>
        <v>0</v>
      </c>
      <c r="N63" s="76">
        <f>ROUND(I63*E63,2)</f>
        <v>0</v>
      </c>
      <c r="O63" s="76">
        <f>ROUND(E63*J63,2)</f>
        <v>0</v>
      </c>
      <c r="P63" s="165">
        <f>SUM(M63:O63)</f>
        <v>0</v>
      </c>
    </row>
    <row r="64" spans="1:16" s="1" customFormat="1">
      <c r="A64" s="141" t="s">
        <v>102</v>
      </c>
      <c r="B64" s="144" t="s">
        <v>153</v>
      </c>
      <c r="C64" s="145" t="s">
        <v>166</v>
      </c>
      <c r="D64" s="143" t="s">
        <v>104</v>
      </c>
      <c r="E64" s="162">
        <v>193.46</v>
      </c>
      <c r="F64" s="77"/>
      <c r="G64" s="18"/>
      <c r="H64" s="76"/>
      <c r="I64" s="77"/>
      <c r="J64" s="77"/>
      <c r="K64" s="165">
        <f t="shared" si="13"/>
        <v>0</v>
      </c>
      <c r="L64" s="76">
        <f t="shared" si="2"/>
        <v>0</v>
      </c>
      <c r="M64" s="76">
        <f t="shared" si="3"/>
        <v>0</v>
      </c>
      <c r="N64" s="76">
        <f t="shared" si="4"/>
        <v>0</v>
      </c>
      <c r="O64" s="76">
        <f t="shared" si="5"/>
        <v>0</v>
      </c>
      <c r="P64" s="165">
        <f t="shared" si="6"/>
        <v>0</v>
      </c>
    </row>
    <row r="65" spans="1:16" s="1" customFormat="1" ht="25.5">
      <c r="A65" s="141" t="s">
        <v>174</v>
      </c>
      <c r="B65" s="144" t="s">
        <v>153</v>
      </c>
      <c r="C65" s="145" t="s">
        <v>206</v>
      </c>
      <c r="D65" s="143" t="s">
        <v>4</v>
      </c>
      <c r="E65" s="162">
        <v>249.09</v>
      </c>
      <c r="F65" s="77"/>
      <c r="G65" s="18"/>
      <c r="H65" s="76"/>
      <c r="I65" s="77"/>
      <c r="J65" s="77"/>
      <c r="K65" s="165">
        <f t="shared" si="13"/>
        <v>0</v>
      </c>
      <c r="L65" s="76">
        <f t="shared" si="2"/>
        <v>0</v>
      </c>
      <c r="M65" s="76">
        <f t="shared" si="3"/>
        <v>0</v>
      </c>
      <c r="N65" s="76">
        <f t="shared" si="4"/>
        <v>0</v>
      </c>
      <c r="O65" s="76">
        <f t="shared" si="5"/>
        <v>0</v>
      </c>
      <c r="P65" s="165">
        <f t="shared" si="6"/>
        <v>0</v>
      </c>
    </row>
    <row r="66" spans="1:16" s="1" customFormat="1">
      <c r="A66" s="146">
        <v>8</v>
      </c>
      <c r="B66" s="144" t="s">
        <v>153</v>
      </c>
      <c r="C66" s="147" t="s">
        <v>207</v>
      </c>
      <c r="D66" s="143" t="s">
        <v>4</v>
      </c>
      <c r="E66" s="162">
        <v>17.510000000000002</v>
      </c>
      <c r="F66" s="77"/>
      <c r="G66" s="18"/>
      <c r="H66" s="76"/>
      <c r="I66" s="77"/>
      <c r="J66" s="77"/>
      <c r="K66" s="165">
        <f>SUM(H66:J66)</f>
        <v>0</v>
      </c>
      <c r="L66" s="76">
        <f>ROUND(E66*F66,2)</f>
        <v>0</v>
      </c>
      <c r="M66" s="76">
        <f>ROUND(E66*H66,2)</f>
        <v>0</v>
      </c>
      <c r="N66" s="76">
        <f>ROUND(I66*E66,2)</f>
        <v>0</v>
      </c>
      <c r="O66" s="76">
        <f>ROUND(E66*J66,2)</f>
        <v>0</v>
      </c>
      <c r="P66" s="165">
        <f>SUM(M66:O66)</f>
        <v>0</v>
      </c>
    </row>
    <row r="67" spans="1:16" s="1" customFormat="1">
      <c r="A67" s="141" t="s">
        <v>105</v>
      </c>
      <c r="B67" s="144" t="s">
        <v>153</v>
      </c>
      <c r="C67" s="145" t="s">
        <v>116</v>
      </c>
      <c r="D67" s="143" t="s">
        <v>103</v>
      </c>
      <c r="E67" s="162">
        <v>4</v>
      </c>
      <c r="F67" s="148"/>
      <c r="G67" s="18"/>
      <c r="H67" s="76"/>
      <c r="I67" s="77"/>
      <c r="J67" s="77"/>
      <c r="K67" s="165">
        <f t="shared" si="13"/>
        <v>0</v>
      </c>
      <c r="L67" s="76">
        <f t="shared" si="2"/>
        <v>0</v>
      </c>
      <c r="M67" s="76">
        <f t="shared" si="3"/>
        <v>0</v>
      </c>
      <c r="N67" s="76">
        <f t="shared" si="4"/>
        <v>0</v>
      </c>
      <c r="O67" s="76">
        <f t="shared" si="5"/>
        <v>0</v>
      </c>
      <c r="P67" s="165">
        <f t="shared" si="6"/>
        <v>0</v>
      </c>
    </row>
    <row r="68" spans="1:16" s="1" customFormat="1">
      <c r="A68" s="141" t="s">
        <v>106</v>
      </c>
      <c r="B68" s="144" t="s">
        <v>153</v>
      </c>
      <c r="C68" s="145" t="s">
        <v>117</v>
      </c>
      <c r="D68" s="143" t="s">
        <v>4</v>
      </c>
      <c r="E68" s="162">
        <v>35.020000000000003</v>
      </c>
      <c r="F68" s="148"/>
      <c r="G68" s="18"/>
      <c r="H68" s="76"/>
      <c r="I68" s="77"/>
      <c r="J68" s="77"/>
      <c r="K68" s="165">
        <f t="shared" si="13"/>
        <v>0</v>
      </c>
      <c r="L68" s="76">
        <f t="shared" si="2"/>
        <v>0</v>
      </c>
      <c r="M68" s="76">
        <f t="shared" si="3"/>
        <v>0</v>
      </c>
      <c r="N68" s="76">
        <f t="shared" si="4"/>
        <v>0</v>
      </c>
      <c r="O68" s="76">
        <f t="shared" si="5"/>
        <v>0</v>
      </c>
      <c r="P68" s="165">
        <f t="shared" si="6"/>
        <v>0</v>
      </c>
    </row>
    <row r="69" spans="1:16" s="75" customFormat="1">
      <c r="A69" s="141"/>
      <c r="B69" s="144"/>
      <c r="C69" s="149" t="s">
        <v>156</v>
      </c>
      <c r="D69" s="143"/>
      <c r="E69" s="162"/>
      <c r="F69" s="148"/>
      <c r="G69" s="18"/>
      <c r="H69" s="76"/>
      <c r="I69" s="77"/>
      <c r="J69" s="77"/>
      <c r="K69" s="165"/>
      <c r="L69" s="76"/>
      <c r="M69" s="76"/>
      <c r="N69" s="76"/>
      <c r="O69" s="76"/>
      <c r="P69" s="165"/>
    </row>
    <row r="70" spans="1:16" s="1" customFormat="1" ht="25.5">
      <c r="A70" s="141" t="s">
        <v>107</v>
      </c>
      <c r="B70" s="144" t="s">
        <v>153</v>
      </c>
      <c r="C70" s="145" t="s">
        <v>348</v>
      </c>
      <c r="D70" s="143" t="s">
        <v>6</v>
      </c>
      <c r="E70" s="162">
        <v>5.25</v>
      </c>
      <c r="F70" s="77"/>
      <c r="G70" s="18"/>
      <c r="H70" s="76"/>
      <c r="I70" s="77"/>
      <c r="J70" s="77"/>
      <c r="K70" s="165">
        <f t="shared" si="13"/>
        <v>0</v>
      </c>
      <c r="L70" s="76">
        <f t="shared" si="2"/>
        <v>0</v>
      </c>
      <c r="M70" s="76">
        <f t="shared" si="3"/>
        <v>0</v>
      </c>
      <c r="N70" s="76">
        <f t="shared" si="4"/>
        <v>0</v>
      </c>
      <c r="O70" s="76">
        <f t="shared" si="5"/>
        <v>0</v>
      </c>
      <c r="P70" s="165">
        <f t="shared" si="6"/>
        <v>0</v>
      </c>
    </row>
    <row r="71" spans="1:16" s="1" customFormat="1" ht="25.5">
      <c r="A71" s="141" t="s">
        <v>108</v>
      </c>
      <c r="B71" s="144" t="s">
        <v>153</v>
      </c>
      <c r="C71" s="145" t="s">
        <v>349</v>
      </c>
      <c r="D71" s="143" t="s">
        <v>6</v>
      </c>
      <c r="E71" s="162">
        <v>367.71</v>
      </c>
      <c r="F71" s="77"/>
      <c r="G71" s="18"/>
      <c r="H71" s="76"/>
      <c r="I71" s="77"/>
      <c r="J71" s="77"/>
      <c r="K71" s="165">
        <f t="shared" si="13"/>
        <v>0</v>
      </c>
      <c r="L71" s="76">
        <f t="shared" si="2"/>
        <v>0</v>
      </c>
      <c r="M71" s="76">
        <f t="shared" si="3"/>
        <v>0</v>
      </c>
      <c r="N71" s="76">
        <f t="shared" si="4"/>
        <v>0</v>
      </c>
      <c r="O71" s="76">
        <f t="shared" si="5"/>
        <v>0</v>
      </c>
      <c r="P71" s="165">
        <f t="shared" si="6"/>
        <v>0</v>
      </c>
    </row>
    <row r="72" spans="1:16" s="1" customFormat="1" ht="25.5">
      <c r="A72" s="141" t="s">
        <v>109</v>
      </c>
      <c r="B72" s="144" t="s">
        <v>153</v>
      </c>
      <c r="C72" s="145" t="s">
        <v>350</v>
      </c>
      <c r="D72" s="143" t="s">
        <v>6</v>
      </c>
      <c r="E72" s="162">
        <v>70.040000000000006</v>
      </c>
      <c r="F72" s="77"/>
      <c r="G72" s="18"/>
      <c r="H72" s="76"/>
      <c r="I72" s="77"/>
      <c r="J72" s="77"/>
      <c r="K72" s="165">
        <f t="shared" si="13"/>
        <v>0</v>
      </c>
      <c r="L72" s="76">
        <f t="shared" si="2"/>
        <v>0</v>
      </c>
      <c r="M72" s="76">
        <f t="shared" si="3"/>
        <v>0</v>
      </c>
      <c r="N72" s="76">
        <f t="shared" si="4"/>
        <v>0</v>
      </c>
      <c r="O72" s="76">
        <f t="shared" si="5"/>
        <v>0</v>
      </c>
      <c r="P72" s="165">
        <f t="shared" si="6"/>
        <v>0</v>
      </c>
    </row>
    <row r="73" spans="1:16" s="75" customFormat="1" ht="25.5">
      <c r="A73" s="141" t="s">
        <v>110</v>
      </c>
      <c r="B73" s="144" t="s">
        <v>153</v>
      </c>
      <c r="C73" s="145" t="s">
        <v>351</v>
      </c>
      <c r="D73" s="143" t="s">
        <v>9</v>
      </c>
      <c r="E73" s="162">
        <v>3.5</v>
      </c>
      <c r="F73" s="77"/>
      <c r="G73" s="18"/>
      <c r="H73" s="76"/>
      <c r="I73" s="77"/>
      <c r="J73" s="77"/>
      <c r="K73" s="165">
        <f>SUM(H73:J73)</f>
        <v>0</v>
      </c>
      <c r="L73" s="76">
        <f>ROUND(E73*F73,2)</f>
        <v>0</v>
      </c>
      <c r="M73" s="76">
        <f>ROUND(E73*H73,2)</f>
        <v>0</v>
      </c>
      <c r="N73" s="76">
        <f>ROUND(I73*E73,2)</f>
        <v>0</v>
      </c>
      <c r="O73" s="76">
        <f>ROUND(E73*J73,2)</f>
        <v>0</v>
      </c>
      <c r="P73" s="165">
        <f>SUM(M73:O73)</f>
        <v>0</v>
      </c>
    </row>
    <row r="74" spans="1:16" s="83" customFormat="1">
      <c r="A74" s="141" t="s">
        <v>111</v>
      </c>
      <c r="B74" s="144" t="s">
        <v>153</v>
      </c>
      <c r="C74" s="145" t="s">
        <v>352</v>
      </c>
      <c r="D74" s="143" t="s">
        <v>9</v>
      </c>
      <c r="E74" s="162">
        <v>5.84</v>
      </c>
      <c r="F74" s="77"/>
      <c r="G74" s="18"/>
      <c r="H74" s="76"/>
      <c r="I74" s="77"/>
      <c r="J74" s="77"/>
      <c r="K74" s="165">
        <f t="shared" si="13"/>
        <v>0</v>
      </c>
      <c r="L74" s="76">
        <f t="shared" si="2"/>
        <v>0</v>
      </c>
      <c r="M74" s="76">
        <f t="shared" si="3"/>
        <v>0</v>
      </c>
      <c r="N74" s="76">
        <f t="shared" si="4"/>
        <v>0</v>
      </c>
      <c r="O74" s="76">
        <f t="shared" si="5"/>
        <v>0</v>
      </c>
      <c r="P74" s="165">
        <f t="shared" si="6"/>
        <v>0</v>
      </c>
    </row>
    <row r="75" spans="1:16" s="75" customFormat="1">
      <c r="A75" s="141"/>
      <c r="B75" s="144"/>
      <c r="C75" s="149" t="s">
        <v>157</v>
      </c>
      <c r="D75" s="143"/>
      <c r="E75" s="162"/>
      <c r="F75" s="148"/>
      <c r="G75" s="18"/>
      <c r="H75" s="76"/>
      <c r="I75" s="77"/>
      <c r="J75" s="77"/>
      <c r="K75" s="165"/>
      <c r="L75" s="76"/>
      <c r="M75" s="76"/>
      <c r="N75" s="76"/>
      <c r="O75" s="76"/>
      <c r="P75" s="165"/>
    </row>
    <row r="76" spans="1:16" s="1" customFormat="1">
      <c r="A76" s="141" t="s">
        <v>112</v>
      </c>
      <c r="B76" s="144" t="s">
        <v>153</v>
      </c>
      <c r="C76" s="145" t="s">
        <v>354</v>
      </c>
      <c r="D76" s="143" t="s">
        <v>9</v>
      </c>
      <c r="E76" s="162">
        <v>2.19</v>
      </c>
      <c r="F76" s="77"/>
      <c r="G76" s="18"/>
      <c r="H76" s="76"/>
      <c r="I76" s="77"/>
      <c r="J76" s="77"/>
      <c r="K76" s="165">
        <f t="shared" si="13"/>
        <v>0</v>
      </c>
      <c r="L76" s="76">
        <f t="shared" si="2"/>
        <v>0</v>
      </c>
      <c r="M76" s="76">
        <f t="shared" si="3"/>
        <v>0</v>
      </c>
      <c r="N76" s="76">
        <f t="shared" si="4"/>
        <v>0</v>
      </c>
      <c r="O76" s="76">
        <f t="shared" si="5"/>
        <v>0</v>
      </c>
      <c r="P76" s="165">
        <f t="shared" si="6"/>
        <v>0</v>
      </c>
    </row>
    <row r="77" spans="1:16" s="1" customFormat="1">
      <c r="A77" s="141" t="s">
        <v>113</v>
      </c>
      <c r="B77" s="144" t="s">
        <v>153</v>
      </c>
      <c r="C77" s="145" t="s">
        <v>355</v>
      </c>
      <c r="D77" s="143" t="s">
        <v>6</v>
      </c>
      <c r="E77" s="162">
        <v>280.16000000000003</v>
      </c>
      <c r="F77" s="77"/>
      <c r="G77" s="18"/>
      <c r="H77" s="76"/>
      <c r="I77" s="77"/>
      <c r="J77" s="77"/>
      <c r="K77" s="165">
        <f t="shared" si="13"/>
        <v>0</v>
      </c>
      <c r="L77" s="76">
        <f t="shared" si="2"/>
        <v>0</v>
      </c>
      <c r="M77" s="76">
        <f t="shared" si="3"/>
        <v>0</v>
      </c>
      <c r="N77" s="76">
        <f t="shared" si="4"/>
        <v>0</v>
      </c>
      <c r="O77" s="76">
        <f t="shared" si="5"/>
        <v>0</v>
      </c>
      <c r="P77" s="165">
        <f t="shared" si="6"/>
        <v>0</v>
      </c>
    </row>
    <row r="78" spans="1:16" s="1" customFormat="1">
      <c r="A78" s="141" t="s">
        <v>114</v>
      </c>
      <c r="B78" s="144" t="s">
        <v>153</v>
      </c>
      <c r="C78" s="145" t="s">
        <v>118</v>
      </c>
      <c r="D78" s="143" t="s">
        <v>4</v>
      </c>
      <c r="E78" s="162">
        <v>17.510000000000002</v>
      </c>
      <c r="F78" s="77"/>
      <c r="G78" s="18"/>
      <c r="H78" s="76"/>
      <c r="I78" s="77"/>
      <c r="J78" s="77"/>
      <c r="K78" s="165">
        <f t="shared" si="13"/>
        <v>0</v>
      </c>
      <c r="L78" s="76">
        <f t="shared" si="2"/>
        <v>0</v>
      </c>
      <c r="M78" s="76">
        <f t="shared" si="3"/>
        <v>0</v>
      </c>
      <c r="N78" s="76">
        <f t="shared" si="4"/>
        <v>0</v>
      </c>
      <c r="O78" s="76">
        <f t="shared" si="5"/>
        <v>0</v>
      </c>
      <c r="P78" s="165">
        <f t="shared" si="6"/>
        <v>0</v>
      </c>
    </row>
    <row r="79" spans="1:16" s="1" customFormat="1" ht="25.5">
      <c r="A79" s="141" t="s">
        <v>115</v>
      </c>
      <c r="B79" s="144" t="s">
        <v>153</v>
      </c>
      <c r="C79" s="145" t="s">
        <v>363</v>
      </c>
      <c r="D79" s="143" t="s">
        <v>104</v>
      </c>
      <c r="E79" s="162">
        <v>16</v>
      </c>
      <c r="F79" s="77"/>
      <c r="G79" s="18"/>
      <c r="H79" s="76"/>
      <c r="I79" s="77"/>
      <c r="J79" s="77"/>
      <c r="K79" s="165">
        <f t="shared" si="13"/>
        <v>0</v>
      </c>
      <c r="L79" s="76">
        <f t="shared" si="2"/>
        <v>0</v>
      </c>
      <c r="M79" s="76">
        <f t="shared" si="3"/>
        <v>0</v>
      </c>
      <c r="N79" s="76">
        <f t="shared" si="4"/>
        <v>0</v>
      </c>
      <c r="O79" s="76">
        <f t="shared" si="5"/>
        <v>0</v>
      </c>
      <c r="P79" s="165">
        <f t="shared" si="6"/>
        <v>0</v>
      </c>
    </row>
    <row r="80" spans="1:16" s="1" customFormat="1">
      <c r="A80" s="141" t="s">
        <v>158</v>
      </c>
      <c r="B80" s="144" t="s">
        <v>153</v>
      </c>
      <c r="C80" s="145" t="s">
        <v>364</v>
      </c>
      <c r="D80" s="143" t="s">
        <v>104</v>
      </c>
      <c r="E80" s="162">
        <v>22</v>
      </c>
      <c r="F80" s="77"/>
      <c r="G80" s="18"/>
      <c r="H80" s="76"/>
      <c r="I80" s="77"/>
      <c r="J80" s="77"/>
      <c r="K80" s="165">
        <f t="shared" si="13"/>
        <v>0</v>
      </c>
      <c r="L80" s="76">
        <f t="shared" si="2"/>
        <v>0</v>
      </c>
      <c r="M80" s="76">
        <f t="shared" si="3"/>
        <v>0</v>
      </c>
      <c r="N80" s="76">
        <f t="shared" si="4"/>
        <v>0</v>
      </c>
      <c r="O80" s="76">
        <f t="shared" si="5"/>
        <v>0</v>
      </c>
      <c r="P80" s="165">
        <f t="shared" si="6"/>
        <v>0</v>
      </c>
    </row>
    <row r="81" spans="1:16" s="75" customFormat="1">
      <c r="A81" s="141">
        <v>9</v>
      </c>
      <c r="B81" s="144"/>
      <c r="C81" s="147" t="s">
        <v>208</v>
      </c>
      <c r="D81" s="143" t="s">
        <v>4</v>
      </c>
      <c r="E81" s="162">
        <v>19.2</v>
      </c>
      <c r="F81" s="77"/>
      <c r="G81" s="18"/>
      <c r="H81" s="76"/>
      <c r="I81" s="77"/>
      <c r="J81" s="77"/>
      <c r="K81" s="165"/>
      <c r="L81" s="76"/>
      <c r="M81" s="76"/>
      <c r="N81" s="76"/>
      <c r="O81" s="76"/>
      <c r="P81" s="165"/>
    </row>
    <row r="82" spans="1:16" s="75" customFormat="1">
      <c r="A82" s="141" t="s">
        <v>175</v>
      </c>
      <c r="B82" s="144" t="s">
        <v>153</v>
      </c>
      <c r="C82" s="145" t="s">
        <v>209</v>
      </c>
      <c r="D82" s="143" t="s">
        <v>103</v>
      </c>
      <c r="E82" s="162">
        <v>4</v>
      </c>
      <c r="F82" s="77"/>
      <c r="G82" s="18"/>
      <c r="H82" s="76"/>
      <c r="I82" s="77"/>
      <c r="J82" s="77"/>
      <c r="K82" s="165">
        <f t="shared" ref="K82:K94" si="26">SUM(H82:J82)</f>
        <v>0</v>
      </c>
      <c r="L82" s="76">
        <f t="shared" ref="L82:L94" si="27">ROUND(E82*F82,2)</f>
        <v>0</v>
      </c>
      <c r="M82" s="76">
        <f t="shared" ref="M82:M94" si="28">ROUND(E82*H82,2)</f>
        <v>0</v>
      </c>
      <c r="N82" s="76">
        <f t="shared" ref="N82:N94" si="29">ROUND(I82*E82,2)</f>
        <v>0</v>
      </c>
      <c r="O82" s="76">
        <f t="shared" ref="O82:O94" si="30">ROUND(E82*J82,2)</f>
        <v>0</v>
      </c>
      <c r="P82" s="165">
        <f t="shared" ref="P82:P94" si="31">SUM(M82:O82)</f>
        <v>0</v>
      </c>
    </row>
    <row r="83" spans="1:16" s="75" customFormat="1" ht="25.5">
      <c r="A83" s="141" t="s">
        <v>242</v>
      </c>
      <c r="B83" s="144" t="s">
        <v>153</v>
      </c>
      <c r="C83" s="145" t="s">
        <v>210</v>
      </c>
      <c r="D83" s="143" t="s">
        <v>3</v>
      </c>
      <c r="E83" s="162">
        <v>0.26</v>
      </c>
      <c r="F83" s="77"/>
      <c r="G83" s="18"/>
      <c r="H83" s="76"/>
      <c r="I83" s="77"/>
      <c r="J83" s="77"/>
      <c r="K83" s="165">
        <f t="shared" si="26"/>
        <v>0</v>
      </c>
      <c r="L83" s="76">
        <f t="shared" si="27"/>
        <v>0</v>
      </c>
      <c r="M83" s="76">
        <f t="shared" si="28"/>
        <v>0</v>
      </c>
      <c r="N83" s="76">
        <f t="shared" si="29"/>
        <v>0</v>
      </c>
      <c r="O83" s="76">
        <f t="shared" si="30"/>
        <v>0</v>
      </c>
      <c r="P83" s="165">
        <f t="shared" si="31"/>
        <v>0</v>
      </c>
    </row>
    <row r="84" spans="1:16" s="75" customFormat="1">
      <c r="A84" s="141" t="s">
        <v>243</v>
      </c>
      <c r="B84" s="144"/>
      <c r="C84" s="145" t="s">
        <v>230</v>
      </c>
      <c r="D84" s="143" t="s">
        <v>3</v>
      </c>
      <c r="E84" s="162">
        <v>3.02</v>
      </c>
      <c r="F84" s="77"/>
      <c r="G84" s="18"/>
      <c r="H84" s="76"/>
      <c r="I84" s="77"/>
      <c r="J84" s="77"/>
      <c r="K84" s="165">
        <f t="shared" si="26"/>
        <v>0</v>
      </c>
      <c r="L84" s="76">
        <f t="shared" si="27"/>
        <v>0</v>
      </c>
      <c r="M84" s="76">
        <f t="shared" si="28"/>
        <v>0</v>
      </c>
      <c r="N84" s="76">
        <f t="shared" si="29"/>
        <v>0</v>
      </c>
      <c r="O84" s="76">
        <f t="shared" si="30"/>
        <v>0</v>
      </c>
      <c r="P84" s="165">
        <f t="shared" si="31"/>
        <v>0</v>
      </c>
    </row>
    <row r="85" spans="1:16" s="75" customFormat="1">
      <c r="A85" s="141" t="s">
        <v>244</v>
      </c>
      <c r="B85" s="144"/>
      <c r="C85" s="145" t="s">
        <v>211</v>
      </c>
      <c r="D85" s="143" t="s">
        <v>4</v>
      </c>
      <c r="E85" s="162">
        <v>19.2</v>
      </c>
      <c r="F85" s="77"/>
      <c r="G85" s="18"/>
      <c r="H85" s="76"/>
      <c r="I85" s="77"/>
      <c r="J85" s="77"/>
      <c r="K85" s="165">
        <f t="shared" si="26"/>
        <v>0</v>
      </c>
      <c r="L85" s="76">
        <f t="shared" si="27"/>
        <v>0</v>
      </c>
      <c r="M85" s="76">
        <f t="shared" si="28"/>
        <v>0</v>
      </c>
      <c r="N85" s="76">
        <f t="shared" si="29"/>
        <v>0</v>
      </c>
      <c r="O85" s="76">
        <f t="shared" si="30"/>
        <v>0</v>
      </c>
      <c r="P85" s="165">
        <f t="shared" si="31"/>
        <v>0</v>
      </c>
    </row>
    <row r="86" spans="1:16" s="75" customFormat="1">
      <c r="A86" s="141" t="s">
        <v>245</v>
      </c>
      <c r="B86" s="144"/>
      <c r="C86" s="145" t="s">
        <v>118</v>
      </c>
      <c r="D86" s="143" t="s">
        <v>4</v>
      </c>
      <c r="E86" s="162">
        <v>19.2</v>
      </c>
      <c r="F86" s="77"/>
      <c r="G86" s="18"/>
      <c r="H86" s="76"/>
      <c r="I86" s="77"/>
      <c r="J86" s="77"/>
      <c r="K86" s="165">
        <f t="shared" si="26"/>
        <v>0</v>
      </c>
      <c r="L86" s="76">
        <f t="shared" si="27"/>
        <v>0</v>
      </c>
      <c r="M86" s="76">
        <f t="shared" si="28"/>
        <v>0</v>
      </c>
      <c r="N86" s="76">
        <f t="shared" si="29"/>
        <v>0</v>
      </c>
      <c r="O86" s="76">
        <f t="shared" si="30"/>
        <v>0</v>
      </c>
      <c r="P86" s="165">
        <f t="shared" si="31"/>
        <v>0</v>
      </c>
    </row>
    <row r="87" spans="1:16" s="75" customFormat="1">
      <c r="A87" s="141" t="s">
        <v>246</v>
      </c>
      <c r="B87" s="144"/>
      <c r="C87" s="145" t="s">
        <v>364</v>
      </c>
      <c r="D87" s="143" t="s">
        <v>104</v>
      </c>
      <c r="E87" s="162">
        <v>25.6</v>
      </c>
      <c r="F87" s="77"/>
      <c r="G87" s="18"/>
      <c r="H87" s="76"/>
      <c r="I87" s="77"/>
      <c r="J87" s="77"/>
      <c r="K87" s="165">
        <f t="shared" si="26"/>
        <v>0</v>
      </c>
      <c r="L87" s="76">
        <f t="shared" si="27"/>
        <v>0</v>
      </c>
      <c r="M87" s="76">
        <f t="shared" si="28"/>
        <v>0</v>
      </c>
      <c r="N87" s="76">
        <f t="shared" si="29"/>
        <v>0</v>
      </c>
      <c r="O87" s="76">
        <f t="shared" si="30"/>
        <v>0</v>
      </c>
      <c r="P87" s="165">
        <f t="shared" si="31"/>
        <v>0</v>
      </c>
    </row>
    <row r="88" spans="1:16" s="75" customFormat="1">
      <c r="A88" s="141" t="s">
        <v>247</v>
      </c>
      <c r="B88" s="144"/>
      <c r="C88" s="145" t="s">
        <v>228</v>
      </c>
      <c r="D88" s="143" t="s">
        <v>104</v>
      </c>
      <c r="E88" s="162">
        <v>17</v>
      </c>
      <c r="F88" s="77"/>
      <c r="G88" s="18"/>
      <c r="H88" s="76"/>
      <c r="I88" s="77"/>
      <c r="J88" s="77"/>
      <c r="K88" s="165">
        <f t="shared" si="26"/>
        <v>0</v>
      </c>
      <c r="L88" s="76">
        <f t="shared" si="27"/>
        <v>0</v>
      </c>
      <c r="M88" s="76">
        <f t="shared" si="28"/>
        <v>0</v>
      </c>
      <c r="N88" s="76">
        <f t="shared" si="29"/>
        <v>0</v>
      </c>
      <c r="O88" s="76">
        <f t="shared" si="30"/>
        <v>0</v>
      </c>
      <c r="P88" s="165">
        <f t="shared" si="31"/>
        <v>0</v>
      </c>
    </row>
    <row r="89" spans="1:16" s="75" customFormat="1">
      <c r="A89" s="141" t="s">
        <v>248</v>
      </c>
      <c r="B89" s="144"/>
      <c r="C89" s="145" t="s">
        <v>229</v>
      </c>
      <c r="D89" s="143" t="s">
        <v>104</v>
      </c>
      <c r="E89" s="162">
        <v>36</v>
      </c>
      <c r="F89" s="77"/>
      <c r="G89" s="18"/>
      <c r="H89" s="76"/>
      <c r="I89" s="77"/>
      <c r="J89" s="77"/>
      <c r="K89" s="165">
        <f t="shared" si="26"/>
        <v>0</v>
      </c>
      <c r="L89" s="76">
        <f t="shared" si="27"/>
        <v>0</v>
      </c>
      <c r="M89" s="76">
        <f t="shared" si="28"/>
        <v>0</v>
      </c>
      <c r="N89" s="76">
        <f t="shared" si="29"/>
        <v>0</v>
      </c>
      <c r="O89" s="76">
        <f t="shared" si="30"/>
        <v>0</v>
      </c>
      <c r="P89" s="165">
        <f t="shared" si="31"/>
        <v>0</v>
      </c>
    </row>
    <row r="90" spans="1:16" s="1" customFormat="1">
      <c r="A90" s="141">
        <v>10</v>
      </c>
      <c r="B90" s="144" t="s">
        <v>153</v>
      </c>
      <c r="C90" s="147" t="s">
        <v>151</v>
      </c>
      <c r="D90" s="143"/>
      <c r="E90" s="162"/>
      <c r="F90" s="148"/>
      <c r="G90" s="18"/>
      <c r="H90" s="76"/>
      <c r="I90" s="77"/>
      <c r="J90" s="77"/>
      <c r="K90" s="165"/>
      <c r="L90" s="76"/>
      <c r="M90" s="76"/>
      <c r="N90" s="76"/>
      <c r="O90" s="76"/>
      <c r="P90" s="165"/>
    </row>
    <row r="91" spans="1:16" s="75" customFormat="1" ht="25.5">
      <c r="A91" s="141" t="s">
        <v>249</v>
      </c>
      <c r="B91" s="144"/>
      <c r="C91" s="145" t="s">
        <v>213</v>
      </c>
      <c r="D91" s="143" t="s">
        <v>44</v>
      </c>
      <c r="E91" s="162">
        <v>24</v>
      </c>
      <c r="F91" s="77"/>
      <c r="G91" s="18"/>
      <c r="H91" s="76"/>
      <c r="I91" s="77"/>
      <c r="J91" s="77"/>
      <c r="K91" s="165">
        <f t="shared" si="26"/>
        <v>0</v>
      </c>
      <c r="L91" s="76">
        <f t="shared" si="27"/>
        <v>0</v>
      </c>
      <c r="M91" s="76">
        <f t="shared" si="28"/>
        <v>0</v>
      </c>
      <c r="N91" s="76">
        <f t="shared" si="29"/>
        <v>0</v>
      </c>
      <c r="O91" s="76">
        <f t="shared" si="30"/>
        <v>0</v>
      </c>
      <c r="P91" s="165">
        <f t="shared" si="31"/>
        <v>0</v>
      </c>
    </row>
    <row r="92" spans="1:16" s="75" customFormat="1" ht="25.5">
      <c r="A92" s="141" t="s">
        <v>250</v>
      </c>
      <c r="B92" s="144"/>
      <c r="C92" s="145" t="s">
        <v>214</v>
      </c>
      <c r="D92" s="143" t="s">
        <v>44</v>
      </c>
      <c r="E92" s="162">
        <v>16</v>
      </c>
      <c r="F92" s="77"/>
      <c r="G92" s="18"/>
      <c r="H92" s="76"/>
      <c r="I92" s="77"/>
      <c r="J92" s="77"/>
      <c r="K92" s="165">
        <f t="shared" si="26"/>
        <v>0</v>
      </c>
      <c r="L92" s="76">
        <f t="shared" si="27"/>
        <v>0</v>
      </c>
      <c r="M92" s="76">
        <f t="shared" si="28"/>
        <v>0</v>
      </c>
      <c r="N92" s="76">
        <f t="shared" si="29"/>
        <v>0</v>
      </c>
      <c r="O92" s="76">
        <f t="shared" si="30"/>
        <v>0</v>
      </c>
      <c r="P92" s="165">
        <f t="shared" si="31"/>
        <v>0</v>
      </c>
    </row>
    <row r="93" spans="1:16" s="75" customFormat="1">
      <c r="A93" s="141" t="s">
        <v>251</v>
      </c>
      <c r="B93" s="144"/>
      <c r="C93" s="145" t="s">
        <v>215</v>
      </c>
      <c r="D93" s="143" t="s">
        <v>44</v>
      </c>
      <c r="E93" s="162">
        <v>60</v>
      </c>
      <c r="F93" s="77"/>
      <c r="G93" s="18"/>
      <c r="H93" s="76"/>
      <c r="I93" s="77"/>
      <c r="J93" s="77"/>
      <c r="K93" s="165">
        <f t="shared" si="26"/>
        <v>0</v>
      </c>
      <c r="L93" s="76">
        <f t="shared" si="27"/>
        <v>0</v>
      </c>
      <c r="M93" s="76">
        <f t="shared" si="28"/>
        <v>0</v>
      </c>
      <c r="N93" s="76">
        <f t="shared" si="29"/>
        <v>0</v>
      </c>
      <c r="O93" s="76">
        <f t="shared" si="30"/>
        <v>0</v>
      </c>
      <c r="P93" s="165">
        <f t="shared" si="31"/>
        <v>0</v>
      </c>
    </row>
    <row r="94" spans="1:16" s="1" customFormat="1" ht="25.5">
      <c r="A94" s="141" t="s">
        <v>252</v>
      </c>
      <c r="B94" s="144" t="s">
        <v>153</v>
      </c>
      <c r="C94" s="145" t="s">
        <v>167</v>
      </c>
      <c r="D94" s="143" t="s">
        <v>44</v>
      </c>
      <c r="E94" s="162">
        <v>2</v>
      </c>
      <c r="F94" s="77"/>
      <c r="G94" s="18"/>
      <c r="H94" s="76"/>
      <c r="I94" s="77"/>
      <c r="J94" s="77"/>
      <c r="K94" s="165">
        <f t="shared" si="26"/>
        <v>0</v>
      </c>
      <c r="L94" s="76">
        <f t="shared" si="27"/>
        <v>0</v>
      </c>
      <c r="M94" s="76">
        <f t="shared" si="28"/>
        <v>0</v>
      </c>
      <c r="N94" s="76">
        <f t="shared" si="29"/>
        <v>0</v>
      </c>
      <c r="O94" s="76">
        <f t="shared" si="30"/>
        <v>0</v>
      </c>
      <c r="P94" s="165">
        <f t="shared" si="31"/>
        <v>0</v>
      </c>
    </row>
    <row r="95" spans="1:16" s="1" customFormat="1" ht="25.5">
      <c r="A95" s="141" t="s">
        <v>253</v>
      </c>
      <c r="B95" s="144" t="s">
        <v>153</v>
      </c>
      <c r="C95" s="145" t="s">
        <v>212</v>
      </c>
      <c r="D95" s="143" t="s">
        <v>44</v>
      </c>
      <c r="E95" s="162">
        <v>2</v>
      </c>
      <c r="F95" s="77"/>
      <c r="G95" s="18"/>
      <c r="H95" s="76"/>
      <c r="I95" s="77"/>
      <c r="J95" s="77"/>
      <c r="K95" s="165">
        <f>SUM(H95:J95)</f>
        <v>0</v>
      </c>
      <c r="L95" s="76">
        <f>ROUND(E95*F95,2)</f>
        <v>0</v>
      </c>
      <c r="M95" s="76">
        <f>ROUND(E95*H95,2)</f>
        <v>0</v>
      </c>
      <c r="N95" s="76">
        <f>ROUND(I95*E95,2)</f>
        <v>0</v>
      </c>
      <c r="O95" s="76">
        <f t="shared" ref="O95:O98" si="32">ROUND(E95*J95,2)</f>
        <v>0</v>
      </c>
      <c r="P95" s="165">
        <f t="shared" ref="P95:P98" si="33">SUM(M95:O95)</f>
        <v>0</v>
      </c>
    </row>
    <row r="96" spans="1:16" s="1" customFormat="1" ht="25.5">
      <c r="A96" s="141" t="s">
        <v>254</v>
      </c>
      <c r="B96" s="144" t="s">
        <v>153</v>
      </c>
      <c r="C96" s="145" t="s">
        <v>155</v>
      </c>
      <c r="D96" s="143" t="s">
        <v>5</v>
      </c>
      <c r="E96" s="162">
        <v>50</v>
      </c>
      <c r="F96" s="77"/>
      <c r="G96" s="18"/>
      <c r="H96" s="76"/>
      <c r="I96" s="77"/>
      <c r="J96" s="77"/>
      <c r="K96" s="165">
        <f>SUM(H96:J96)</f>
        <v>0</v>
      </c>
      <c r="L96" s="76">
        <f>ROUND(E96*F96,2)</f>
        <v>0</v>
      </c>
      <c r="M96" s="76">
        <f>ROUND(E96*H96,2)</f>
        <v>0</v>
      </c>
      <c r="N96" s="76">
        <f>ROUND(I96*E96,2)</f>
        <v>0</v>
      </c>
      <c r="O96" s="76">
        <f t="shared" si="32"/>
        <v>0</v>
      </c>
      <c r="P96" s="165">
        <f t="shared" si="33"/>
        <v>0</v>
      </c>
    </row>
    <row r="97" spans="1:16" s="1" customFormat="1">
      <c r="A97" s="141" t="s">
        <v>255</v>
      </c>
      <c r="B97" s="144" t="s">
        <v>153</v>
      </c>
      <c r="C97" s="145" t="s">
        <v>198</v>
      </c>
      <c r="D97" s="143" t="s">
        <v>44</v>
      </c>
      <c r="E97" s="162">
        <v>1</v>
      </c>
      <c r="F97" s="77"/>
      <c r="G97" s="18"/>
      <c r="H97" s="76"/>
      <c r="I97" s="77"/>
      <c r="J97" s="77"/>
      <c r="K97" s="165">
        <f>SUM(H97:J97)</f>
        <v>0</v>
      </c>
      <c r="L97" s="76">
        <f>ROUND(E97*F97,2)</f>
        <v>0</v>
      </c>
      <c r="M97" s="76">
        <f>ROUND(E97*H97,2)</f>
        <v>0</v>
      </c>
      <c r="N97" s="76">
        <f>ROUND(I97*E97,2)</f>
        <v>0</v>
      </c>
      <c r="O97" s="76">
        <f t="shared" si="32"/>
        <v>0</v>
      </c>
      <c r="P97" s="165">
        <f t="shared" si="33"/>
        <v>0</v>
      </c>
    </row>
    <row r="98" spans="1:16" s="1" customFormat="1">
      <c r="A98" s="141" t="s">
        <v>256</v>
      </c>
      <c r="B98" s="144" t="s">
        <v>153</v>
      </c>
      <c r="C98" s="145" t="s">
        <v>152</v>
      </c>
      <c r="D98" s="143" t="s">
        <v>44</v>
      </c>
      <c r="E98" s="162">
        <v>4</v>
      </c>
      <c r="F98" s="77"/>
      <c r="G98" s="18"/>
      <c r="H98" s="76"/>
      <c r="I98" s="77"/>
      <c r="J98" s="77"/>
      <c r="K98" s="165">
        <f>SUM(H98:J98)</f>
        <v>0</v>
      </c>
      <c r="L98" s="76">
        <f>ROUND(E98*F98,2)</f>
        <v>0</v>
      </c>
      <c r="M98" s="76">
        <f>ROUND(E98*H98,2)</f>
        <v>0</v>
      </c>
      <c r="N98" s="76">
        <f>ROUND(I98*E98,2)</f>
        <v>0</v>
      </c>
      <c r="O98" s="76">
        <f t="shared" si="32"/>
        <v>0</v>
      </c>
      <c r="P98" s="165">
        <f t="shared" si="33"/>
        <v>0</v>
      </c>
    </row>
    <row r="99" spans="1:16" s="75" customFormat="1">
      <c r="A99" s="158"/>
      <c r="B99" s="159"/>
      <c r="C99" s="304" t="s">
        <v>257</v>
      </c>
      <c r="D99" s="304"/>
      <c r="E99" s="304"/>
      <c r="F99" s="304"/>
      <c r="G99" s="304"/>
      <c r="H99" s="304"/>
      <c r="I99" s="304"/>
      <c r="J99" s="304"/>
      <c r="K99" s="305"/>
      <c r="L99" s="139">
        <f>SUM(L17:L98)</f>
        <v>0</v>
      </c>
      <c r="M99" s="139">
        <f>SUM(M17:M98)</f>
        <v>0</v>
      </c>
      <c r="N99" s="139">
        <f>SUM(N17:N98)</f>
        <v>0</v>
      </c>
      <c r="O99" s="139">
        <f>SUM(O17:O98)</f>
        <v>0</v>
      </c>
      <c r="P99" s="166">
        <f>SUM(P17:P98)</f>
        <v>0</v>
      </c>
    </row>
    <row r="100" spans="1:16" ht="15.75" customHeight="1">
      <c r="A100" s="60"/>
      <c r="B100" s="16"/>
      <c r="C100" s="17"/>
      <c r="D100" s="16"/>
      <c r="E100" s="60"/>
    </row>
    <row r="101" spans="1:16">
      <c r="A101"/>
      <c r="B101" s="112" t="s">
        <v>39</v>
      </c>
      <c r="C101" s="113"/>
      <c r="D101" s="116"/>
      <c r="E101"/>
    </row>
    <row r="102" spans="1:16" ht="16.5">
      <c r="A102"/>
      <c r="B102" s="115"/>
      <c r="C102" s="115"/>
      <c r="D102" s="116"/>
      <c r="E102"/>
    </row>
    <row r="103" spans="1:16" ht="16.5">
      <c r="A103"/>
      <c r="B103" s="115"/>
      <c r="C103" s="115"/>
      <c r="D103" s="116"/>
      <c r="E103"/>
    </row>
    <row r="104" spans="1:16">
      <c r="A104"/>
      <c r="B104" s="16"/>
      <c r="C104" s="17"/>
      <c r="D104" s="16"/>
      <c r="E104"/>
    </row>
    <row r="105" spans="1:16">
      <c r="A105"/>
      <c r="B105" s="22"/>
      <c r="C105" s="22"/>
      <c r="D105" s="24"/>
      <c r="E105"/>
    </row>
    <row r="106" spans="1:16">
      <c r="A106"/>
      <c r="B106"/>
      <c r="C106"/>
      <c r="D106"/>
      <c r="E106"/>
    </row>
  </sheetData>
  <mergeCells count="14">
    <mergeCell ref="C99:K99"/>
    <mergeCell ref="F13:K13"/>
    <mergeCell ref="L13:P13"/>
    <mergeCell ref="A5:B5"/>
    <mergeCell ref="A6:B6"/>
    <mergeCell ref="A7:B7"/>
    <mergeCell ref="A8:B8"/>
    <mergeCell ref="A9:P9"/>
    <mergeCell ref="C5:D5"/>
    <mergeCell ref="A13:A14"/>
    <mergeCell ref="B13:B14"/>
    <mergeCell ref="C13:C14"/>
    <mergeCell ref="D13:D14"/>
    <mergeCell ref="E13:E14"/>
  </mergeCells>
  <printOptions horizontalCentered="1"/>
  <pageMargins left="0.78740157480314965" right="0.23622047244094491" top="0.59055118110236227" bottom="0.39370078740157483" header="0.51181102362204722" footer="0.51181102362204722"/>
  <pageSetup paperSize="9" scale="83" firstPageNumber="0" fitToHeight="0" orientation="landscape" r:id="rId1"/>
  <headerFooter alignWithMargins="0"/>
  <rowBreaks count="2" manualBreakCount="2">
    <brk id="68" max="15" man="1"/>
    <brk id="9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V63"/>
  <sheetViews>
    <sheetView topLeftCell="A22" zoomScale="86" zoomScaleNormal="86" zoomScaleSheetLayoutView="118" workbookViewId="0">
      <selection activeCell="E56" sqref="E56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49.42578125" style="16" bestFit="1" customWidth="1"/>
    <col min="4" max="4" width="10.140625" style="17" customWidth="1"/>
    <col min="5" max="5" width="8.85546875" style="102" bestFit="1" customWidth="1"/>
    <col min="6" max="6" width="5.7109375" style="17" bestFit="1" customWidth="1"/>
    <col min="7" max="7" width="14" style="17" bestFit="1" customWidth="1"/>
    <col min="8" max="8" width="5.7109375" style="17" bestFit="1" customWidth="1"/>
    <col min="9" max="9" width="11.140625" style="17" bestFit="1" customWidth="1"/>
    <col min="10" max="10" width="5.5703125" style="17" bestFit="1" customWidth="1"/>
    <col min="11" max="11" width="5.7109375" style="17" bestFit="1" customWidth="1"/>
    <col min="12" max="12" width="7" style="17" bestFit="1" customWidth="1"/>
    <col min="13" max="13" width="12.42578125" style="17" bestFit="1" customWidth="1"/>
    <col min="14" max="14" width="11.140625" style="17" bestFit="1" customWidth="1"/>
    <col min="15" max="15" width="6.5703125" style="17" bestFit="1" customWidth="1"/>
    <col min="16" max="16" width="7.42578125" style="17" bestFit="1" customWidth="1"/>
    <col min="17" max="16384" width="11.5703125" style="16"/>
  </cols>
  <sheetData>
    <row r="1" spans="1:22" s="1" customFormat="1">
      <c r="B1" s="5"/>
      <c r="D1" s="5"/>
      <c r="E1" s="92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2" s="1" customFormat="1" ht="12.75" customHeight="1">
      <c r="B2" s="37"/>
      <c r="C2" s="37"/>
      <c r="D2" s="37"/>
      <c r="E2" s="93"/>
      <c r="F2" s="37"/>
      <c r="G2" s="38" t="s">
        <v>41</v>
      </c>
      <c r="H2" s="37"/>
      <c r="I2" s="37"/>
      <c r="J2" s="37"/>
      <c r="K2" s="37"/>
      <c r="L2" s="37"/>
      <c r="M2" s="37"/>
      <c r="N2" s="37"/>
      <c r="O2" s="37"/>
      <c r="P2" s="37"/>
    </row>
    <row r="3" spans="1:22" s="1" customFormat="1" ht="12.75" customHeight="1">
      <c r="B3" s="7"/>
      <c r="C3" s="7"/>
      <c r="D3" s="7"/>
      <c r="E3" s="94"/>
      <c r="F3" s="7"/>
      <c r="G3" s="6" t="s">
        <v>170</v>
      </c>
      <c r="H3" s="7"/>
      <c r="I3" s="7"/>
      <c r="J3" s="7"/>
      <c r="K3" s="7"/>
      <c r="L3" s="7"/>
      <c r="M3" s="7"/>
      <c r="N3" s="7"/>
      <c r="O3" s="7"/>
      <c r="P3" s="7"/>
    </row>
    <row r="4" spans="1:22" s="1" customFormat="1">
      <c r="D4" s="2"/>
      <c r="E4" s="95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2" s="1" customFormat="1" ht="26.25" customHeight="1">
      <c r="A5" s="307" t="s">
        <v>20</v>
      </c>
      <c r="B5" s="307"/>
      <c r="C5" s="310" t="str">
        <f>'1'!C5:D5</f>
        <v>Daudzdzīvokļu dzīvojamās mājas fasādes vienkāršotā atjaunošana, kad. Nr.32605130025001</v>
      </c>
      <c r="D5" s="310"/>
      <c r="E5" s="96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0"/>
      <c r="R5" s="20"/>
      <c r="S5" s="20"/>
      <c r="T5" s="20"/>
      <c r="U5" s="20"/>
      <c r="V5" s="20"/>
    </row>
    <row r="6" spans="1:22" s="1" customFormat="1" ht="13.5" customHeight="1">
      <c r="A6" s="308" t="s">
        <v>21</v>
      </c>
      <c r="B6" s="308"/>
      <c r="C6" s="312" t="str">
        <f>'1'!C6:D6</f>
        <v>Daudzdzīvokļu dzīvojamās mājas fasādes vienkāršotā atjaunošana</v>
      </c>
      <c r="D6" s="312"/>
      <c r="E6" s="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0"/>
      <c r="S6" s="20"/>
      <c r="T6" s="20"/>
      <c r="U6" s="20"/>
      <c r="V6" s="20"/>
    </row>
    <row r="7" spans="1:22" s="1" customFormat="1" ht="13.5" customHeight="1">
      <c r="A7" s="308" t="s">
        <v>22</v>
      </c>
      <c r="B7" s="308"/>
      <c r="C7" s="312" t="str">
        <f>'1'!C7:D7</f>
        <v>Parka iela 25 , Koknese, LV-5113</v>
      </c>
      <c r="D7" s="312"/>
      <c r="E7" s="9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  <c r="U7" s="20"/>
      <c r="V7" s="20"/>
    </row>
    <row r="8" spans="1:22" s="1" customFormat="1" ht="13.5" customHeight="1">
      <c r="A8" s="308" t="s">
        <v>23</v>
      </c>
      <c r="B8" s="308"/>
      <c r="C8" s="135"/>
      <c r="D8" s="134"/>
      <c r="E8" s="9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  <c r="U8" s="20"/>
      <c r="V8" s="20"/>
    </row>
    <row r="9" spans="1:22" s="1" customFormat="1" ht="12.75" customHeight="1">
      <c r="A9" s="309" t="s">
        <v>327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20"/>
      <c r="R9" s="20"/>
      <c r="S9" s="20"/>
      <c r="T9" s="20"/>
      <c r="U9" s="20"/>
      <c r="V9" s="20"/>
    </row>
    <row r="10" spans="1:22" s="1" customFormat="1">
      <c r="A10" s="46"/>
      <c r="B10" s="46"/>
      <c r="C10" s="9"/>
      <c r="D10" s="9"/>
      <c r="E10" s="99"/>
      <c r="F10" s="11"/>
      <c r="G10" s="46"/>
      <c r="H10" s="46"/>
      <c r="I10" s="46"/>
      <c r="J10" s="46"/>
      <c r="K10" s="9"/>
      <c r="L10" s="9"/>
      <c r="M10" s="19" t="s">
        <v>29</v>
      </c>
      <c r="N10" s="12">
        <f>P57</f>
        <v>0</v>
      </c>
      <c r="O10" s="9" t="s">
        <v>138</v>
      </c>
      <c r="P10" s="46"/>
      <c r="Q10" s="20"/>
      <c r="R10" s="20"/>
      <c r="S10" s="20"/>
      <c r="T10" s="20"/>
      <c r="U10" s="20"/>
      <c r="V10" s="20"/>
    </row>
    <row r="11" spans="1:22" s="1" customFormat="1">
      <c r="A11" s="11"/>
      <c r="B11" s="11"/>
      <c r="C11" s="11"/>
      <c r="D11" s="11"/>
      <c r="E11" s="101"/>
      <c r="F11" s="11"/>
      <c r="G11" s="11"/>
      <c r="H11" s="11"/>
      <c r="I11" s="11"/>
      <c r="J11" s="11"/>
      <c r="K11" s="11"/>
      <c r="L11" s="11"/>
      <c r="M11" s="15"/>
      <c r="N11" s="11"/>
      <c r="O11" s="11"/>
      <c r="P11" s="11"/>
      <c r="Q11" s="20"/>
      <c r="R11" s="20"/>
      <c r="S11" s="20"/>
      <c r="T11" s="20"/>
      <c r="U11" s="20"/>
      <c r="V11" s="20"/>
    </row>
    <row r="12" spans="1:22" s="1" customFormat="1" ht="13.15" customHeight="1">
      <c r="A12" s="306" t="s">
        <v>24</v>
      </c>
      <c r="B12" s="306" t="s">
        <v>0</v>
      </c>
      <c r="C12" s="306" t="s">
        <v>19</v>
      </c>
      <c r="D12" s="306" t="s">
        <v>1</v>
      </c>
      <c r="E12" s="311" t="s">
        <v>2</v>
      </c>
      <c r="F12" s="306" t="s">
        <v>7</v>
      </c>
      <c r="G12" s="306"/>
      <c r="H12" s="306"/>
      <c r="I12" s="306"/>
      <c r="J12" s="306"/>
      <c r="K12" s="306"/>
      <c r="L12" s="306" t="s">
        <v>8</v>
      </c>
      <c r="M12" s="306"/>
      <c r="N12" s="306"/>
      <c r="O12" s="306"/>
      <c r="P12" s="306"/>
      <c r="Q12" s="20"/>
      <c r="R12" s="20"/>
      <c r="S12" s="20"/>
      <c r="T12" s="20"/>
      <c r="U12" s="20"/>
      <c r="V12" s="20"/>
    </row>
    <row r="13" spans="1:22" s="7" customFormat="1" ht="38.25">
      <c r="A13" s="306"/>
      <c r="B13" s="306"/>
      <c r="C13" s="306"/>
      <c r="D13" s="306"/>
      <c r="E13" s="311"/>
      <c r="F13" s="151" t="s">
        <v>25</v>
      </c>
      <c r="G13" s="151" t="s">
        <v>139</v>
      </c>
      <c r="H13" s="151" t="s">
        <v>140</v>
      </c>
      <c r="I13" s="151" t="s">
        <v>258</v>
      </c>
      <c r="J13" s="151" t="s">
        <v>141</v>
      </c>
      <c r="K13" s="219" t="s">
        <v>142</v>
      </c>
      <c r="L13" s="151" t="s">
        <v>26</v>
      </c>
      <c r="M13" s="151" t="s">
        <v>140</v>
      </c>
      <c r="N13" s="151" t="s">
        <v>258</v>
      </c>
      <c r="O13" s="151" t="s">
        <v>141</v>
      </c>
      <c r="P13" s="219" t="s">
        <v>143</v>
      </c>
      <c r="Q13" s="20"/>
      <c r="R13" s="20"/>
      <c r="S13" s="20"/>
      <c r="T13" s="20"/>
      <c r="U13" s="20"/>
      <c r="V13" s="20"/>
    </row>
    <row r="14" spans="1:22" s="7" customFormat="1" ht="14.25" thickBot="1">
      <c r="A14" s="157">
        <v>1</v>
      </c>
      <c r="B14" s="157">
        <v>2</v>
      </c>
      <c r="C14" s="157">
        <v>3</v>
      </c>
      <c r="D14" s="157">
        <v>4</v>
      </c>
      <c r="E14" s="160">
        <v>5</v>
      </c>
      <c r="F14" s="157">
        <v>6</v>
      </c>
      <c r="G14" s="157">
        <v>7</v>
      </c>
      <c r="H14" s="157">
        <v>8</v>
      </c>
      <c r="I14" s="157">
        <v>9</v>
      </c>
      <c r="J14" s="157">
        <v>10</v>
      </c>
      <c r="K14" s="160">
        <v>11</v>
      </c>
      <c r="L14" s="157">
        <v>12</v>
      </c>
      <c r="M14" s="157">
        <v>13</v>
      </c>
      <c r="N14" s="157">
        <v>14</v>
      </c>
      <c r="O14" s="157">
        <v>15</v>
      </c>
      <c r="P14" s="160">
        <v>16</v>
      </c>
      <c r="Q14" s="20"/>
      <c r="R14" s="20"/>
      <c r="S14" s="20"/>
      <c r="T14" s="20"/>
      <c r="U14" s="20"/>
      <c r="V14" s="20"/>
    </row>
    <row r="15" spans="1:22" s="1" customFormat="1" ht="13.5" thickTop="1">
      <c r="A15" s="153">
        <v>1</v>
      </c>
      <c r="B15" s="170" t="s">
        <v>153</v>
      </c>
      <c r="C15" s="171" t="s">
        <v>120</v>
      </c>
      <c r="D15" s="156" t="s">
        <v>4</v>
      </c>
      <c r="E15" s="161">
        <v>230</v>
      </c>
      <c r="F15" s="72"/>
      <c r="G15" s="74"/>
      <c r="H15" s="73"/>
      <c r="I15" s="72"/>
      <c r="J15" s="72"/>
      <c r="K15" s="164"/>
      <c r="L15" s="73"/>
      <c r="M15" s="73"/>
      <c r="N15" s="73"/>
      <c r="O15" s="73"/>
      <c r="P15" s="164"/>
    </row>
    <row r="16" spans="1:22" s="1" customFormat="1">
      <c r="A16" s="141" t="s">
        <v>59</v>
      </c>
      <c r="B16" s="144" t="s">
        <v>153</v>
      </c>
      <c r="C16" s="168" t="s">
        <v>128</v>
      </c>
      <c r="D16" s="143" t="s">
        <v>3</v>
      </c>
      <c r="E16" s="162">
        <v>6.86</v>
      </c>
      <c r="F16" s="77"/>
      <c r="G16" s="18"/>
      <c r="H16" s="76"/>
      <c r="I16" s="77"/>
      <c r="J16" s="77"/>
      <c r="K16" s="165"/>
      <c r="L16" s="76">
        <f t="shared" ref="L16:L33" si="0">ROUND(E16*F16,2)</f>
        <v>0</v>
      </c>
      <c r="M16" s="76">
        <f t="shared" ref="M16:M33" si="1">ROUND(E16*H16,2)</f>
        <v>0</v>
      </c>
      <c r="N16" s="76">
        <f t="shared" ref="N16:N33" si="2">ROUND(I16*E16,2)</f>
        <v>0</v>
      </c>
      <c r="O16" s="76">
        <f t="shared" ref="O16:O33" si="3">ROUND(E16*J16,2)</f>
        <v>0</v>
      </c>
      <c r="P16" s="165">
        <f t="shared" ref="P16:P33" si="4">SUM(M16:O16)</f>
        <v>0</v>
      </c>
    </row>
    <row r="17" spans="1:16" s="1" customFormat="1">
      <c r="A17" s="141" t="s">
        <v>60</v>
      </c>
      <c r="B17" s="144" t="s">
        <v>153</v>
      </c>
      <c r="C17" s="168" t="s">
        <v>51</v>
      </c>
      <c r="D17" s="143" t="s">
        <v>3</v>
      </c>
      <c r="E17" s="162">
        <v>97.16</v>
      </c>
      <c r="F17" s="77"/>
      <c r="G17" s="18"/>
      <c r="H17" s="76"/>
      <c r="I17" s="77"/>
      <c r="J17" s="77"/>
      <c r="K17" s="165"/>
      <c r="L17" s="76">
        <f t="shared" si="0"/>
        <v>0</v>
      </c>
      <c r="M17" s="76">
        <f t="shared" si="1"/>
        <v>0</v>
      </c>
      <c r="N17" s="76">
        <f t="shared" si="2"/>
        <v>0</v>
      </c>
      <c r="O17" s="76">
        <f t="shared" si="3"/>
        <v>0</v>
      </c>
      <c r="P17" s="165">
        <f t="shared" si="4"/>
        <v>0</v>
      </c>
    </row>
    <row r="18" spans="1:16" s="1" customFormat="1">
      <c r="A18" s="141" t="s">
        <v>61</v>
      </c>
      <c r="B18" s="144" t="s">
        <v>153</v>
      </c>
      <c r="C18" s="168" t="s">
        <v>127</v>
      </c>
      <c r="D18" s="143" t="s">
        <v>4</v>
      </c>
      <c r="E18" s="162">
        <f>E15</f>
        <v>230</v>
      </c>
      <c r="F18" s="77"/>
      <c r="G18" s="18"/>
      <c r="H18" s="76"/>
      <c r="I18" s="77"/>
      <c r="J18" s="77"/>
      <c r="K18" s="165"/>
      <c r="L18" s="76">
        <f t="shared" si="0"/>
        <v>0</v>
      </c>
      <c r="M18" s="76">
        <f t="shared" si="1"/>
        <v>0</v>
      </c>
      <c r="N18" s="76">
        <f t="shared" si="2"/>
        <v>0</v>
      </c>
      <c r="O18" s="76">
        <f t="shared" si="3"/>
        <v>0</v>
      </c>
      <c r="P18" s="165">
        <f t="shared" si="4"/>
        <v>0</v>
      </c>
    </row>
    <row r="19" spans="1:16" s="1" customFormat="1">
      <c r="A19" s="141" t="s">
        <v>62</v>
      </c>
      <c r="B19" s="144" t="s">
        <v>153</v>
      </c>
      <c r="C19" s="145" t="s">
        <v>356</v>
      </c>
      <c r="D19" s="169" t="s">
        <v>6</v>
      </c>
      <c r="E19" s="162">
        <v>536.66999999999996</v>
      </c>
      <c r="F19" s="77"/>
      <c r="G19" s="18"/>
      <c r="H19" s="76"/>
      <c r="I19" s="77"/>
      <c r="J19" s="77"/>
      <c r="K19" s="165"/>
      <c r="L19" s="76">
        <f t="shared" si="0"/>
        <v>0</v>
      </c>
      <c r="M19" s="76">
        <f t="shared" si="1"/>
        <v>0</v>
      </c>
      <c r="N19" s="76">
        <f t="shared" si="2"/>
        <v>0</v>
      </c>
      <c r="O19" s="76">
        <f t="shared" si="3"/>
        <v>0</v>
      </c>
      <c r="P19" s="165">
        <f t="shared" si="4"/>
        <v>0</v>
      </c>
    </row>
    <row r="20" spans="1:16" s="1" customFormat="1">
      <c r="A20" s="141" t="s">
        <v>63</v>
      </c>
      <c r="B20" s="144" t="s">
        <v>153</v>
      </c>
      <c r="C20" s="145" t="s">
        <v>338</v>
      </c>
      <c r="D20" s="143" t="s">
        <v>6</v>
      </c>
      <c r="E20" s="162">
        <v>1380</v>
      </c>
      <c r="F20" s="77"/>
      <c r="G20" s="18"/>
      <c r="H20" s="76"/>
      <c r="I20" s="77"/>
      <c r="J20" s="77"/>
      <c r="K20" s="165"/>
      <c r="L20" s="76">
        <f t="shared" si="0"/>
        <v>0</v>
      </c>
      <c r="M20" s="76">
        <f t="shared" si="1"/>
        <v>0</v>
      </c>
      <c r="N20" s="76">
        <f t="shared" si="2"/>
        <v>0</v>
      </c>
      <c r="O20" s="76">
        <f t="shared" si="3"/>
        <v>0</v>
      </c>
      <c r="P20" s="165">
        <f t="shared" si="4"/>
        <v>0</v>
      </c>
    </row>
    <row r="21" spans="1:16" s="1" customFormat="1" ht="25.5">
      <c r="A21" s="141" t="s">
        <v>64</v>
      </c>
      <c r="B21" s="144" t="s">
        <v>153</v>
      </c>
      <c r="C21" s="168" t="s">
        <v>232</v>
      </c>
      <c r="D21" s="143" t="s">
        <v>4</v>
      </c>
      <c r="E21" s="162">
        <v>200.71</v>
      </c>
      <c r="F21" s="77"/>
      <c r="G21" s="18"/>
      <c r="H21" s="76"/>
      <c r="I21" s="77"/>
      <c r="J21" s="77"/>
      <c r="K21" s="165"/>
      <c r="L21" s="76">
        <f t="shared" si="0"/>
        <v>0</v>
      </c>
      <c r="M21" s="76">
        <f t="shared" si="1"/>
        <v>0</v>
      </c>
      <c r="N21" s="76">
        <f t="shared" si="2"/>
        <v>0</v>
      </c>
      <c r="O21" s="76">
        <f t="shared" si="3"/>
        <v>0</v>
      </c>
      <c r="P21" s="165">
        <f t="shared" si="4"/>
        <v>0</v>
      </c>
    </row>
    <row r="22" spans="1:16" s="75" customFormat="1">
      <c r="A22" s="141" t="s">
        <v>86</v>
      </c>
      <c r="B22" s="144"/>
      <c r="C22" s="168" t="s">
        <v>233</v>
      </c>
      <c r="D22" s="143" t="s">
        <v>4</v>
      </c>
      <c r="E22" s="162">
        <v>53.29</v>
      </c>
      <c r="F22" s="77"/>
      <c r="G22" s="18"/>
      <c r="H22" s="76"/>
      <c r="I22" s="77"/>
      <c r="J22" s="77"/>
      <c r="K22" s="165"/>
      <c r="L22" s="76">
        <f t="shared" ref="L22:L24" si="5">ROUND(E22*F22,2)</f>
        <v>0</v>
      </c>
      <c r="M22" s="76">
        <f t="shared" ref="M22:M24" si="6">ROUND(E22*H22,2)</f>
        <v>0</v>
      </c>
      <c r="N22" s="76">
        <f t="shared" ref="N22:N24" si="7">ROUND(I22*E22,2)</f>
        <v>0</v>
      </c>
      <c r="O22" s="76">
        <f t="shared" ref="O22:O24" si="8">ROUND(E22*J22,2)</f>
        <v>0</v>
      </c>
      <c r="P22" s="165">
        <f t="shared" ref="P22:P24" si="9">SUM(M22:O22)</f>
        <v>0</v>
      </c>
    </row>
    <row r="23" spans="1:16" s="1" customFormat="1">
      <c r="A23" s="141" t="s">
        <v>87</v>
      </c>
      <c r="B23" s="144" t="s">
        <v>153</v>
      </c>
      <c r="C23" s="145" t="s">
        <v>216</v>
      </c>
      <c r="D23" s="143" t="s">
        <v>4</v>
      </c>
      <c r="E23" s="162">
        <v>106.91</v>
      </c>
      <c r="F23" s="77"/>
      <c r="G23" s="18"/>
      <c r="H23" s="76"/>
      <c r="I23" s="77"/>
      <c r="J23" s="77"/>
      <c r="K23" s="165"/>
      <c r="L23" s="76">
        <f t="shared" si="5"/>
        <v>0</v>
      </c>
      <c r="M23" s="76">
        <f t="shared" si="6"/>
        <v>0</v>
      </c>
      <c r="N23" s="76">
        <f t="shared" si="7"/>
        <v>0</v>
      </c>
      <c r="O23" s="76">
        <f t="shared" si="8"/>
        <v>0</v>
      </c>
      <c r="P23" s="165">
        <f t="shared" si="9"/>
        <v>0</v>
      </c>
    </row>
    <row r="24" spans="1:16" s="1" customFormat="1">
      <c r="A24" s="141" t="s">
        <v>121</v>
      </c>
      <c r="B24" s="144" t="s">
        <v>153</v>
      </c>
      <c r="C24" s="145" t="s">
        <v>346</v>
      </c>
      <c r="D24" s="143" t="s">
        <v>5</v>
      </c>
      <c r="E24" s="228">
        <v>21</v>
      </c>
      <c r="F24" s="77"/>
      <c r="G24" s="18"/>
      <c r="H24" s="76"/>
      <c r="I24" s="77"/>
      <c r="J24" s="77"/>
      <c r="K24" s="165"/>
      <c r="L24" s="76">
        <f t="shared" si="5"/>
        <v>0</v>
      </c>
      <c r="M24" s="76">
        <f t="shared" si="6"/>
        <v>0</v>
      </c>
      <c r="N24" s="76">
        <f t="shared" si="7"/>
        <v>0</v>
      </c>
      <c r="O24" s="76">
        <f t="shared" si="8"/>
        <v>0</v>
      </c>
      <c r="P24" s="165">
        <f t="shared" si="9"/>
        <v>0</v>
      </c>
    </row>
    <row r="25" spans="1:16" s="75" customFormat="1">
      <c r="A25" s="141" t="s">
        <v>122</v>
      </c>
      <c r="B25" s="144" t="s">
        <v>153</v>
      </c>
      <c r="C25" s="145" t="s">
        <v>345</v>
      </c>
      <c r="D25" s="143" t="s">
        <v>6</v>
      </c>
      <c r="E25" s="162">
        <v>748.4</v>
      </c>
      <c r="F25" s="77"/>
      <c r="G25" s="18"/>
      <c r="H25" s="76"/>
      <c r="I25" s="77"/>
      <c r="J25" s="77"/>
      <c r="K25" s="165"/>
      <c r="L25" s="76">
        <f t="shared" si="0"/>
        <v>0</v>
      </c>
      <c r="M25" s="76">
        <f t="shared" si="1"/>
        <v>0</v>
      </c>
      <c r="N25" s="76">
        <f t="shared" si="2"/>
        <v>0</v>
      </c>
      <c r="O25" s="76">
        <f t="shared" si="3"/>
        <v>0</v>
      </c>
      <c r="P25" s="165">
        <f t="shared" si="4"/>
        <v>0</v>
      </c>
    </row>
    <row r="26" spans="1:16" s="75" customFormat="1">
      <c r="A26" s="141">
        <v>2</v>
      </c>
      <c r="B26" s="144" t="s">
        <v>153</v>
      </c>
      <c r="C26" s="167" t="s">
        <v>154</v>
      </c>
      <c r="D26" s="169" t="s">
        <v>4</v>
      </c>
      <c r="E26" s="162">
        <f>E23</f>
        <v>106.91</v>
      </c>
      <c r="F26" s="77"/>
      <c r="G26" s="18"/>
      <c r="H26" s="76"/>
      <c r="I26" s="77"/>
      <c r="J26" s="77"/>
      <c r="K26" s="165"/>
      <c r="L26" s="76">
        <f t="shared" ref="L26:L28" si="10">ROUND(E26*F26,2)</f>
        <v>0</v>
      </c>
      <c r="M26" s="76">
        <f t="shared" ref="M26:M28" si="11">ROUND(E26*H26,2)</f>
        <v>0</v>
      </c>
      <c r="N26" s="76">
        <f t="shared" ref="N26:N28" si="12">ROUND(I26*E26,2)</f>
        <v>0</v>
      </c>
      <c r="O26" s="76">
        <f t="shared" ref="O26:O28" si="13">ROUND(E26*J26,2)</f>
        <v>0</v>
      </c>
      <c r="P26" s="165">
        <f t="shared" ref="P26:P28" si="14">SUM(M26:O26)</f>
        <v>0</v>
      </c>
    </row>
    <row r="27" spans="1:16" s="75" customFormat="1">
      <c r="A27" s="141" t="s">
        <v>65</v>
      </c>
      <c r="B27" s="144" t="s">
        <v>153</v>
      </c>
      <c r="C27" s="145" t="s">
        <v>347</v>
      </c>
      <c r="D27" s="143" t="s">
        <v>9</v>
      </c>
      <c r="E27" s="162">
        <v>53.46</v>
      </c>
      <c r="F27" s="77"/>
      <c r="G27" s="18"/>
      <c r="H27" s="76"/>
      <c r="I27" s="77"/>
      <c r="J27" s="77"/>
      <c r="K27" s="165"/>
      <c r="L27" s="76">
        <f t="shared" si="10"/>
        <v>0</v>
      </c>
      <c r="M27" s="76">
        <f t="shared" si="11"/>
        <v>0</v>
      </c>
      <c r="N27" s="76">
        <f t="shared" si="12"/>
        <v>0</v>
      </c>
      <c r="O27" s="76">
        <f t="shared" si="13"/>
        <v>0</v>
      </c>
      <c r="P27" s="165">
        <f t="shared" si="14"/>
        <v>0</v>
      </c>
    </row>
    <row r="28" spans="1:16" s="75" customFormat="1">
      <c r="A28" s="141" t="s">
        <v>66</v>
      </c>
      <c r="B28" s="144" t="s">
        <v>153</v>
      </c>
      <c r="C28" s="168" t="s">
        <v>357</v>
      </c>
      <c r="D28" s="143" t="s">
        <v>6</v>
      </c>
      <c r="E28" s="162">
        <v>320.74</v>
      </c>
      <c r="F28" s="77"/>
      <c r="G28" s="18"/>
      <c r="H28" s="76"/>
      <c r="I28" s="77"/>
      <c r="J28" s="77"/>
      <c r="K28" s="165"/>
      <c r="L28" s="76">
        <f t="shared" si="10"/>
        <v>0</v>
      </c>
      <c r="M28" s="76">
        <f t="shared" si="11"/>
        <v>0</v>
      </c>
      <c r="N28" s="76">
        <f t="shared" si="12"/>
        <v>0</v>
      </c>
      <c r="O28" s="76">
        <f t="shared" si="13"/>
        <v>0</v>
      </c>
      <c r="P28" s="165">
        <f t="shared" si="14"/>
        <v>0</v>
      </c>
    </row>
    <row r="29" spans="1:16" s="75" customFormat="1">
      <c r="A29" s="141">
        <v>3</v>
      </c>
      <c r="B29" s="144" t="s">
        <v>153</v>
      </c>
      <c r="C29" s="167" t="s">
        <v>146</v>
      </c>
      <c r="D29" s="143" t="s">
        <v>4</v>
      </c>
      <c r="E29" s="162">
        <v>55.42</v>
      </c>
      <c r="F29" s="77"/>
      <c r="G29" s="18"/>
      <c r="H29" s="76"/>
      <c r="I29" s="77"/>
      <c r="J29" s="77"/>
      <c r="K29" s="165"/>
      <c r="L29" s="76"/>
      <c r="M29" s="76"/>
      <c r="N29" s="76"/>
      <c r="O29" s="76"/>
      <c r="P29" s="165"/>
    </row>
    <row r="30" spans="1:16" s="75" customFormat="1">
      <c r="A30" s="141" t="s">
        <v>71</v>
      </c>
      <c r="B30" s="144" t="s">
        <v>153</v>
      </c>
      <c r="C30" s="168" t="s">
        <v>52</v>
      </c>
      <c r="D30" s="143" t="s">
        <v>3</v>
      </c>
      <c r="E30" s="162">
        <v>20.37</v>
      </c>
      <c r="F30" s="77"/>
      <c r="G30" s="18"/>
      <c r="H30" s="76"/>
      <c r="I30" s="77"/>
      <c r="J30" s="77"/>
      <c r="K30" s="165"/>
      <c r="L30" s="76">
        <f t="shared" si="0"/>
        <v>0</v>
      </c>
      <c r="M30" s="76">
        <f t="shared" si="1"/>
        <v>0</v>
      </c>
      <c r="N30" s="76">
        <f t="shared" si="2"/>
        <v>0</v>
      </c>
      <c r="O30" s="76">
        <f t="shared" si="3"/>
        <v>0</v>
      </c>
      <c r="P30" s="165">
        <f t="shared" si="4"/>
        <v>0</v>
      </c>
    </row>
    <row r="31" spans="1:16" s="75" customFormat="1">
      <c r="A31" s="141" t="s">
        <v>72</v>
      </c>
      <c r="B31" s="144"/>
      <c r="C31" s="168" t="s">
        <v>285</v>
      </c>
      <c r="D31" s="143" t="s">
        <v>3</v>
      </c>
      <c r="E31" s="162">
        <v>56.24</v>
      </c>
      <c r="F31" s="77"/>
      <c r="G31" s="18"/>
      <c r="H31" s="76"/>
      <c r="I31" s="77"/>
      <c r="J31" s="77"/>
      <c r="K31" s="165"/>
      <c r="L31" s="76">
        <f t="shared" si="0"/>
        <v>0</v>
      </c>
      <c r="M31" s="76">
        <f t="shared" si="1"/>
        <v>0</v>
      </c>
      <c r="N31" s="76">
        <f t="shared" si="2"/>
        <v>0</v>
      </c>
      <c r="O31" s="76">
        <f t="shared" si="3"/>
        <v>0</v>
      </c>
      <c r="P31" s="165">
        <f t="shared" si="4"/>
        <v>0</v>
      </c>
    </row>
    <row r="32" spans="1:16" s="75" customFormat="1">
      <c r="A32" s="141" t="s">
        <v>73</v>
      </c>
      <c r="B32" s="144" t="s">
        <v>153</v>
      </c>
      <c r="C32" s="168" t="s">
        <v>160</v>
      </c>
      <c r="D32" s="143" t="s">
        <v>3</v>
      </c>
      <c r="E32" s="162">
        <v>10.220000000000001</v>
      </c>
      <c r="F32" s="77"/>
      <c r="G32" s="18"/>
      <c r="H32" s="76"/>
      <c r="I32" s="77"/>
      <c r="J32" s="77"/>
      <c r="K32" s="165"/>
      <c r="L32" s="76">
        <f t="shared" si="0"/>
        <v>0</v>
      </c>
      <c r="M32" s="76">
        <f t="shared" si="1"/>
        <v>0</v>
      </c>
      <c r="N32" s="76">
        <f t="shared" si="2"/>
        <v>0</v>
      </c>
      <c r="O32" s="76">
        <f t="shared" si="3"/>
        <v>0</v>
      </c>
      <c r="P32" s="165">
        <f t="shared" si="4"/>
        <v>0</v>
      </c>
    </row>
    <row r="33" spans="1:16" s="1" customFormat="1">
      <c r="A33" s="141" t="s">
        <v>74</v>
      </c>
      <c r="B33" s="144" t="s">
        <v>153</v>
      </c>
      <c r="C33" s="168" t="s">
        <v>48</v>
      </c>
      <c r="D33" s="143" t="s">
        <v>3</v>
      </c>
      <c r="E33" s="162">
        <v>2.21</v>
      </c>
      <c r="F33" s="77"/>
      <c r="G33" s="18"/>
      <c r="H33" s="76"/>
      <c r="I33" s="77"/>
      <c r="J33" s="77"/>
      <c r="K33" s="165"/>
      <c r="L33" s="76">
        <f t="shared" si="0"/>
        <v>0</v>
      </c>
      <c r="M33" s="76">
        <f t="shared" si="1"/>
        <v>0</v>
      </c>
      <c r="N33" s="76">
        <f t="shared" si="2"/>
        <v>0</v>
      </c>
      <c r="O33" s="76">
        <f t="shared" si="3"/>
        <v>0</v>
      </c>
      <c r="P33" s="165">
        <f t="shared" si="4"/>
        <v>0</v>
      </c>
    </row>
    <row r="34" spans="1:16" s="1" customFormat="1">
      <c r="A34" s="141" t="s">
        <v>75</v>
      </c>
      <c r="B34" s="144" t="s">
        <v>153</v>
      </c>
      <c r="C34" s="168" t="s">
        <v>161</v>
      </c>
      <c r="D34" s="143" t="s">
        <v>5</v>
      </c>
      <c r="E34" s="162">
        <v>84.98</v>
      </c>
      <c r="F34" s="77"/>
      <c r="G34" s="18"/>
      <c r="H34" s="76"/>
      <c r="I34" s="77"/>
      <c r="J34" s="77"/>
      <c r="K34" s="165"/>
      <c r="L34" s="76">
        <f>ROUND(E34*F34,2)</f>
        <v>0</v>
      </c>
      <c r="M34" s="76">
        <f>ROUND(E34*H34,2)</f>
        <v>0</v>
      </c>
      <c r="N34" s="76">
        <f>ROUND(I34*E34,2)</f>
        <v>0</v>
      </c>
      <c r="O34" s="76">
        <f>ROUND(E34*J34,2)</f>
        <v>0</v>
      </c>
      <c r="P34" s="165">
        <f>SUM(M34:O34)</f>
        <v>0</v>
      </c>
    </row>
    <row r="35" spans="1:16" s="1" customFormat="1">
      <c r="A35" s="141" t="s">
        <v>76</v>
      </c>
      <c r="B35" s="144" t="s">
        <v>153</v>
      </c>
      <c r="C35" s="168" t="s">
        <v>129</v>
      </c>
      <c r="D35" s="143" t="s">
        <v>3</v>
      </c>
      <c r="E35" s="162">
        <v>2.19</v>
      </c>
      <c r="F35" s="77"/>
      <c r="G35" s="18"/>
      <c r="H35" s="76"/>
      <c r="I35" s="77"/>
      <c r="J35" s="77"/>
      <c r="K35" s="165"/>
      <c r="L35" s="76">
        <f t="shared" ref="L35:L45" si="15">ROUND(E35*F35,2)</f>
        <v>0</v>
      </c>
      <c r="M35" s="76">
        <f t="shared" ref="M35:M45" si="16">ROUND(E35*H35,2)</f>
        <v>0</v>
      </c>
      <c r="N35" s="76">
        <f t="shared" ref="N35:N45" si="17">ROUND(I35*E35,2)</f>
        <v>0</v>
      </c>
      <c r="O35" s="76">
        <f t="shared" ref="O35:O45" si="18">ROUND(E35*J35,2)</f>
        <v>0</v>
      </c>
      <c r="P35" s="165">
        <f t="shared" ref="P35:P45" si="19">SUM(M35:O35)</f>
        <v>0</v>
      </c>
    </row>
    <row r="36" spans="1:16" s="1" customFormat="1">
      <c r="A36" s="141" t="s">
        <v>77</v>
      </c>
      <c r="B36" s="144" t="s">
        <v>153</v>
      </c>
      <c r="C36" s="168" t="s">
        <v>162</v>
      </c>
      <c r="D36" s="143" t="s">
        <v>4</v>
      </c>
      <c r="E36" s="162">
        <v>48.82</v>
      </c>
      <c r="F36" s="77"/>
      <c r="G36" s="18"/>
      <c r="H36" s="76"/>
      <c r="I36" s="77"/>
      <c r="J36" s="77"/>
      <c r="K36" s="165"/>
      <c r="L36" s="76">
        <f t="shared" si="15"/>
        <v>0</v>
      </c>
      <c r="M36" s="76">
        <f t="shared" si="16"/>
        <v>0</v>
      </c>
      <c r="N36" s="76">
        <f t="shared" si="17"/>
        <v>0</v>
      </c>
      <c r="O36" s="76">
        <f t="shared" si="18"/>
        <v>0</v>
      </c>
      <c r="P36" s="165">
        <f t="shared" si="19"/>
        <v>0</v>
      </c>
    </row>
    <row r="37" spans="1:16" s="1" customFormat="1">
      <c r="A37" s="141" t="s">
        <v>78</v>
      </c>
      <c r="B37" s="144" t="s">
        <v>153</v>
      </c>
      <c r="C37" s="168" t="s">
        <v>53</v>
      </c>
      <c r="D37" s="143" t="s">
        <v>4</v>
      </c>
      <c r="E37" s="162">
        <v>200</v>
      </c>
      <c r="F37" s="77"/>
      <c r="G37" s="18"/>
      <c r="H37" s="76"/>
      <c r="I37" s="77"/>
      <c r="J37" s="77"/>
      <c r="K37" s="165"/>
      <c r="L37" s="76">
        <f t="shared" si="15"/>
        <v>0</v>
      </c>
      <c r="M37" s="76">
        <f t="shared" si="16"/>
        <v>0</v>
      </c>
      <c r="N37" s="76">
        <f t="shared" si="17"/>
        <v>0</v>
      </c>
      <c r="O37" s="76">
        <f t="shared" si="18"/>
        <v>0</v>
      </c>
      <c r="P37" s="165">
        <f t="shared" si="19"/>
        <v>0</v>
      </c>
    </row>
    <row r="38" spans="1:16" s="75" customFormat="1" ht="25.5">
      <c r="A38" s="141" t="s">
        <v>171</v>
      </c>
      <c r="B38" s="144" t="s">
        <v>153</v>
      </c>
      <c r="C38" s="168" t="s">
        <v>195</v>
      </c>
      <c r="D38" s="143" t="s">
        <v>104</v>
      </c>
      <c r="E38" s="162">
        <v>10</v>
      </c>
      <c r="F38" s="77"/>
      <c r="G38" s="18"/>
      <c r="H38" s="76"/>
      <c r="I38" s="77"/>
      <c r="J38" s="77"/>
      <c r="K38" s="165"/>
      <c r="L38" s="76">
        <f t="shared" ref="L38:L39" si="20">ROUND(E38*F38,2)</f>
        <v>0</v>
      </c>
      <c r="M38" s="76">
        <f t="shared" ref="M38:M39" si="21">ROUND(E38*H38,2)</f>
        <v>0</v>
      </c>
      <c r="N38" s="76">
        <f t="shared" ref="N38:N39" si="22">ROUND(I38*E38,2)</f>
        <v>0</v>
      </c>
      <c r="O38" s="76">
        <f t="shared" ref="O38:O39" si="23">ROUND(E38*J38,2)</f>
        <v>0</v>
      </c>
      <c r="P38" s="165">
        <f t="shared" ref="P38:P39" si="24">SUM(M38:O38)</f>
        <v>0</v>
      </c>
    </row>
    <row r="39" spans="1:16" s="75" customFormat="1">
      <c r="A39" s="141" t="s">
        <v>234</v>
      </c>
      <c r="B39" s="144" t="s">
        <v>153</v>
      </c>
      <c r="C39" s="168" t="s">
        <v>196</v>
      </c>
      <c r="D39" s="143" t="s">
        <v>3</v>
      </c>
      <c r="E39" s="162">
        <v>1.3</v>
      </c>
      <c r="F39" s="77"/>
      <c r="G39" s="18"/>
      <c r="H39" s="76"/>
      <c r="I39" s="77"/>
      <c r="J39" s="77"/>
      <c r="K39" s="165"/>
      <c r="L39" s="76">
        <f t="shared" si="20"/>
        <v>0</v>
      </c>
      <c r="M39" s="76">
        <f t="shared" si="21"/>
        <v>0</v>
      </c>
      <c r="N39" s="76">
        <f t="shared" si="22"/>
        <v>0</v>
      </c>
      <c r="O39" s="76">
        <f t="shared" si="23"/>
        <v>0</v>
      </c>
      <c r="P39" s="165">
        <f t="shared" si="24"/>
        <v>0</v>
      </c>
    </row>
    <row r="40" spans="1:16" s="1" customFormat="1">
      <c r="A40" s="141" t="s">
        <v>284</v>
      </c>
      <c r="B40" s="144" t="s">
        <v>153</v>
      </c>
      <c r="C40" s="168" t="s">
        <v>54</v>
      </c>
      <c r="D40" s="143" t="s">
        <v>4</v>
      </c>
      <c r="E40" s="162">
        <v>200</v>
      </c>
      <c r="F40" s="77"/>
      <c r="G40" s="18"/>
      <c r="H40" s="76"/>
      <c r="I40" s="77"/>
      <c r="J40" s="77"/>
      <c r="K40" s="165"/>
      <c r="L40" s="76">
        <f t="shared" si="15"/>
        <v>0</v>
      </c>
      <c r="M40" s="76">
        <f t="shared" si="16"/>
        <v>0</v>
      </c>
      <c r="N40" s="76">
        <f t="shared" si="17"/>
        <v>0</v>
      </c>
      <c r="O40" s="76">
        <f t="shared" si="18"/>
        <v>0</v>
      </c>
      <c r="P40" s="165">
        <f t="shared" si="19"/>
        <v>0</v>
      </c>
    </row>
    <row r="41" spans="1:16" s="1" customFormat="1" ht="25.5">
      <c r="A41" s="141">
        <v>4</v>
      </c>
      <c r="B41" s="144" t="s">
        <v>153</v>
      </c>
      <c r="C41" s="142" t="s">
        <v>147</v>
      </c>
      <c r="D41" s="143" t="s">
        <v>4</v>
      </c>
      <c r="E41" s="162">
        <v>36.9</v>
      </c>
      <c r="F41" s="77"/>
      <c r="G41" s="18"/>
      <c r="H41" s="76"/>
      <c r="I41" s="77"/>
      <c r="J41" s="77"/>
      <c r="K41" s="165"/>
      <c r="L41" s="76">
        <f t="shared" si="15"/>
        <v>0</v>
      </c>
      <c r="M41" s="76">
        <f t="shared" si="16"/>
        <v>0</v>
      </c>
      <c r="N41" s="76">
        <f t="shared" si="17"/>
        <v>0</v>
      </c>
      <c r="O41" s="76">
        <f t="shared" si="18"/>
        <v>0</v>
      </c>
      <c r="P41" s="165">
        <f t="shared" si="19"/>
        <v>0</v>
      </c>
    </row>
    <row r="42" spans="1:16" s="1" customFormat="1">
      <c r="A42" s="141" t="s">
        <v>79</v>
      </c>
      <c r="B42" s="144" t="s">
        <v>153</v>
      </c>
      <c r="C42" s="145" t="s">
        <v>123</v>
      </c>
      <c r="D42" s="143" t="s">
        <v>4</v>
      </c>
      <c r="E42" s="162">
        <v>36.9</v>
      </c>
      <c r="F42" s="77"/>
      <c r="G42" s="18"/>
      <c r="H42" s="76"/>
      <c r="I42" s="77"/>
      <c r="J42" s="77"/>
      <c r="K42" s="165"/>
      <c r="L42" s="76">
        <f t="shared" si="15"/>
        <v>0</v>
      </c>
      <c r="M42" s="76">
        <f t="shared" si="16"/>
        <v>0</v>
      </c>
      <c r="N42" s="76">
        <f t="shared" si="17"/>
        <v>0</v>
      </c>
      <c r="O42" s="76">
        <f t="shared" si="18"/>
        <v>0</v>
      </c>
      <c r="P42" s="165">
        <f t="shared" si="19"/>
        <v>0</v>
      </c>
    </row>
    <row r="43" spans="1:16" s="1" customFormat="1">
      <c r="A43" s="141" t="s">
        <v>80</v>
      </c>
      <c r="B43" s="144" t="s">
        <v>153</v>
      </c>
      <c r="C43" s="145" t="s">
        <v>354</v>
      </c>
      <c r="D43" s="143" t="s">
        <v>9</v>
      </c>
      <c r="E43" s="162">
        <v>4.6100000000000003</v>
      </c>
      <c r="F43" s="77"/>
      <c r="G43" s="18"/>
      <c r="H43" s="76"/>
      <c r="I43" s="77"/>
      <c r="J43" s="77"/>
      <c r="K43" s="165"/>
      <c r="L43" s="76">
        <f t="shared" si="15"/>
        <v>0</v>
      </c>
      <c r="M43" s="76">
        <f t="shared" si="16"/>
        <v>0</v>
      </c>
      <c r="N43" s="76">
        <f t="shared" si="17"/>
        <v>0</v>
      </c>
      <c r="O43" s="76">
        <f t="shared" si="18"/>
        <v>0</v>
      </c>
      <c r="P43" s="165">
        <f t="shared" si="19"/>
        <v>0</v>
      </c>
    </row>
    <row r="44" spans="1:16" s="1" customFormat="1">
      <c r="A44" s="141" t="s">
        <v>124</v>
      </c>
      <c r="B44" s="144" t="s">
        <v>153</v>
      </c>
      <c r="C44" s="145" t="s">
        <v>356</v>
      </c>
      <c r="D44" s="169" t="s">
        <v>6</v>
      </c>
      <c r="E44" s="162">
        <v>73.8</v>
      </c>
      <c r="F44" s="77"/>
      <c r="G44" s="18"/>
      <c r="H44" s="76"/>
      <c r="I44" s="77"/>
      <c r="J44" s="77"/>
      <c r="K44" s="165"/>
      <c r="L44" s="76">
        <f t="shared" si="15"/>
        <v>0</v>
      </c>
      <c r="M44" s="76">
        <f t="shared" si="16"/>
        <v>0</v>
      </c>
      <c r="N44" s="76">
        <f t="shared" si="17"/>
        <v>0</v>
      </c>
      <c r="O44" s="76">
        <f t="shared" si="18"/>
        <v>0</v>
      </c>
      <c r="P44" s="165">
        <f t="shared" si="19"/>
        <v>0</v>
      </c>
    </row>
    <row r="45" spans="1:16" s="1" customFormat="1">
      <c r="A45" s="141" t="s">
        <v>125</v>
      </c>
      <c r="B45" s="144" t="s">
        <v>153</v>
      </c>
      <c r="C45" s="145" t="s">
        <v>358</v>
      </c>
      <c r="D45" s="143" t="s">
        <v>6</v>
      </c>
      <c r="E45" s="162">
        <v>110.7</v>
      </c>
      <c r="F45" s="77"/>
      <c r="G45" s="18"/>
      <c r="H45" s="76"/>
      <c r="I45" s="77"/>
      <c r="J45" s="77"/>
      <c r="K45" s="165"/>
      <c r="L45" s="76">
        <f t="shared" si="15"/>
        <v>0</v>
      </c>
      <c r="M45" s="76">
        <f t="shared" si="16"/>
        <v>0</v>
      </c>
      <c r="N45" s="76">
        <f t="shared" si="17"/>
        <v>0</v>
      </c>
      <c r="O45" s="76">
        <f t="shared" si="18"/>
        <v>0</v>
      </c>
      <c r="P45" s="165">
        <f t="shared" si="19"/>
        <v>0</v>
      </c>
    </row>
    <row r="46" spans="1:16" s="75" customFormat="1">
      <c r="A46" s="141" t="s">
        <v>126</v>
      </c>
      <c r="B46" s="144" t="s">
        <v>153</v>
      </c>
      <c r="C46" s="145" t="s">
        <v>163</v>
      </c>
      <c r="D46" s="143" t="s">
        <v>4</v>
      </c>
      <c r="E46" s="162">
        <v>36.9</v>
      </c>
      <c r="F46" s="77"/>
      <c r="G46" s="18"/>
      <c r="H46" s="76"/>
      <c r="I46" s="77"/>
      <c r="J46" s="77"/>
      <c r="K46" s="165"/>
      <c r="L46" s="76">
        <f>ROUND(E46*F46,2)</f>
        <v>0</v>
      </c>
      <c r="M46" s="76">
        <f>ROUND(E46*H46,2)</f>
        <v>0</v>
      </c>
      <c r="N46" s="76">
        <f>ROUND(I46*E46,2)</f>
        <v>0</v>
      </c>
      <c r="O46" s="76">
        <f>ROUND(E46*J46,2)</f>
        <v>0</v>
      </c>
      <c r="P46" s="165">
        <f>SUM(M46:O46)</f>
        <v>0</v>
      </c>
    </row>
    <row r="47" spans="1:16" s="75" customFormat="1">
      <c r="A47" s="141" t="s">
        <v>199</v>
      </c>
      <c r="B47" s="144" t="s">
        <v>153</v>
      </c>
      <c r="C47" s="145" t="s">
        <v>200</v>
      </c>
      <c r="D47" s="143" t="s">
        <v>201</v>
      </c>
      <c r="E47" s="162">
        <v>4</v>
      </c>
      <c r="F47" s="77"/>
      <c r="G47" s="18"/>
      <c r="H47" s="76"/>
      <c r="I47" s="77"/>
      <c r="J47" s="77"/>
      <c r="K47" s="165"/>
      <c r="L47" s="76">
        <f t="shared" ref="L47" si="25">ROUND(E47*F47,2)</f>
        <v>0</v>
      </c>
      <c r="M47" s="76">
        <f t="shared" ref="M47" si="26">ROUND(E47*H47,2)</f>
        <v>0</v>
      </c>
      <c r="N47" s="76">
        <f t="shared" ref="N47" si="27">ROUND(I47*E47,2)</f>
        <v>0</v>
      </c>
      <c r="O47" s="76">
        <f t="shared" ref="O47" si="28">ROUND(E47*J47,2)</f>
        <v>0</v>
      </c>
      <c r="P47" s="165">
        <f t="shared" ref="P47" si="29">SUM(M47:O47)</f>
        <v>0</v>
      </c>
    </row>
    <row r="48" spans="1:16" s="75" customFormat="1">
      <c r="A48" s="141">
        <v>5</v>
      </c>
      <c r="B48" s="144" t="s">
        <v>153</v>
      </c>
      <c r="C48" s="142" t="s">
        <v>168</v>
      </c>
      <c r="D48" s="143" t="s">
        <v>4</v>
      </c>
      <c r="E48" s="162">
        <v>488</v>
      </c>
      <c r="F48" s="77"/>
      <c r="G48" s="18"/>
      <c r="H48" s="76"/>
      <c r="I48" s="77"/>
      <c r="J48" s="77"/>
      <c r="K48" s="165"/>
      <c r="L48" s="76"/>
      <c r="M48" s="76"/>
      <c r="N48" s="76"/>
      <c r="O48" s="76"/>
      <c r="P48" s="165"/>
    </row>
    <row r="49" spans="1:16" s="75" customFormat="1" ht="25.5">
      <c r="A49" s="141" t="s">
        <v>82</v>
      </c>
      <c r="B49" s="144" t="s">
        <v>153</v>
      </c>
      <c r="C49" s="294" t="s">
        <v>392</v>
      </c>
      <c r="D49" s="143" t="s">
        <v>4</v>
      </c>
      <c r="E49" s="162">
        <v>488</v>
      </c>
      <c r="F49" s="77"/>
      <c r="G49" s="18"/>
      <c r="H49" s="76"/>
      <c r="I49" s="77"/>
      <c r="J49" s="77"/>
      <c r="K49" s="165"/>
      <c r="L49" s="76">
        <f>ROUND(E49*F49,2)</f>
        <v>0</v>
      </c>
      <c r="M49" s="76">
        <f>ROUND(E49*H49,2)</f>
        <v>0</v>
      </c>
      <c r="N49" s="76">
        <f>ROUND(I49*E49,2)</f>
        <v>0</v>
      </c>
      <c r="O49" s="76">
        <f>ROUND(E49*J49,2)</f>
        <v>0</v>
      </c>
      <c r="P49" s="165">
        <f>SUM(M49:O49)</f>
        <v>0</v>
      </c>
    </row>
    <row r="50" spans="1:16" s="75" customFormat="1">
      <c r="A50" s="141" t="s">
        <v>83</v>
      </c>
      <c r="B50" s="144" t="s">
        <v>153</v>
      </c>
      <c r="C50" s="145" t="s">
        <v>347</v>
      </c>
      <c r="D50" s="143" t="s">
        <v>9</v>
      </c>
      <c r="E50" s="162">
        <v>244</v>
      </c>
      <c r="F50" s="77"/>
      <c r="G50" s="18"/>
      <c r="H50" s="76"/>
      <c r="I50" s="77"/>
      <c r="J50" s="77"/>
      <c r="K50" s="165"/>
      <c r="L50" s="76">
        <f>ROUND(E50*F50,2)</f>
        <v>0</v>
      </c>
      <c r="M50" s="76">
        <f>ROUND(E50*H50,2)</f>
        <v>0</v>
      </c>
      <c r="N50" s="76">
        <f>ROUND(I50*E50,2)</f>
        <v>0</v>
      </c>
      <c r="O50" s="76">
        <f>ROUND(E50*J50,2)</f>
        <v>0</v>
      </c>
      <c r="P50" s="165">
        <f>SUM(M50:O50)</f>
        <v>0</v>
      </c>
    </row>
    <row r="51" spans="1:16" s="75" customFormat="1">
      <c r="A51" s="342" t="s">
        <v>84</v>
      </c>
      <c r="B51" s="343" t="s">
        <v>169</v>
      </c>
      <c r="C51" s="344" t="s">
        <v>338</v>
      </c>
      <c r="D51" s="345" t="s">
        <v>6</v>
      </c>
      <c r="E51" s="346">
        <v>2928</v>
      </c>
      <c r="F51" s="77"/>
      <c r="G51" s="18"/>
      <c r="H51" s="76"/>
      <c r="I51" s="77"/>
      <c r="J51" s="77"/>
      <c r="K51" s="165"/>
      <c r="L51" s="76">
        <f>ROUND(E51*F51,2)</f>
        <v>0</v>
      </c>
      <c r="M51" s="76">
        <f>ROUND(E51*H51,2)</f>
        <v>0</v>
      </c>
      <c r="N51" s="76">
        <f>ROUND(I51*E51,2)</f>
        <v>0</v>
      </c>
      <c r="O51" s="76">
        <f>ROUND(E51*J51,2)</f>
        <v>0</v>
      </c>
      <c r="P51" s="165">
        <f>SUM(M51:O51)</f>
        <v>0</v>
      </c>
    </row>
    <row r="52" spans="1:16" s="75" customFormat="1">
      <c r="A52" s="141">
        <v>6</v>
      </c>
      <c r="B52" s="144"/>
      <c r="C52" s="142" t="s">
        <v>192</v>
      </c>
      <c r="D52" s="143"/>
      <c r="E52" s="162"/>
      <c r="F52" s="77"/>
      <c r="G52" s="18"/>
      <c r="H52" s="76"/>
      <c r="I52" s="77"/>
      <c r="J52" s="77"/>
      <c r="K52" s="165"/>
      <c r="L52" s="76"/>
      <c r="M52" s="76"/>
      <c r="N52" s="76"/>
      <c r="O52" s="76"/>
      <c r="P52" s="165"/>
    </row>
    <row r="53" spans="1:16" s="75" customFormat="1">
      <c r="A53" s="141" t="s">
        <v>85</v>
      </c>
      <c r="B53" s="144"/>
      <c r="C53" s="145" t="s">
        <v>223</v>
      </c>
      <c r="D53" s="143" t="s">
        <v>3</v>
      </c>
      <c r="E53" s="162">
        <v>25</v>
      </c>
      <c r="F53" s="77"/>
      <c r="G53" s="18"/>
      <c r="H53" s="76"/>
      <c r="I53" s="77"/>
      <c r="J53" s="77"/>
      <c r="K53" s="165"/>
      <c r="L53" s="76">
        <f t="shared" ref="L53:L56" si="30">ROUND(E53*F53,2)</f>
        <v>0</v>
      </c>
      <c r="M53" s="76">
        <f t="shared" ref="M53:M56" si="31">ROUND(E53*H53,2)</f>
        <v>0</v>
      </c>
      <c r="N53" s="76">
        <f t="shared" ref="N53:N56" si="32">ROUND(I53*E53,2)</f>
        <v>0</v>
      </c>
      <c r="O53" s="76">
        <f t="shared" ref="O53:O56" si="33">ROUND(E53*J53,2)</f>
        <v>0</v>
      </c>
      <c r="P53" s="165">
        <f t="shared" ref="P53:P56" si="34">SUM(M53:O53)</f>
        <v>0</v>
      </c>
    </row>
    <row r="54" spans="1:16" s="75" customFormat="1">
      <c r="A54" s="141" t="s">
        <v>176</v>
      </c>
      <c r="B54" s="144"/>
      <c r="C54" s="145" t="s">
        <v>218</v>
      </c>
      <c r="D54" s="143" t="s">
        <v>3</v>
      </c>
      <c r="E54" s="162">
        <v>0.2</v>
      </c>
      <c r="F54" s="77"/>
      <c r="G54" s="18"/>
      <c r="H54" s="76"/>
      <c r="I54" s="77"/>
      <c r="J54" s="77"/>
      <c r="K54" s="165"/>
      <c r="L54" s="76">
        <f t="shared" si="30"/>
        <v>0</v>
      </c>
      <c r="M54" s="76">
        <f t="shared" si="31"/>
        <v>0</v>
      </c>
      <c r="N54" s="76">
        <f t="shared" si="32"/>
        <v>0</v>
      </c>
      <c r="O54" s="76">
        <f t="shared" si="33"/>
        <v>0</v>
      </c>
      <c r="P54" s="165">
        <f t="shared" si="34"/>
        <v>0</v>
      </c>
    </row>
    <row r="55" spans="1:16" s="75" customFormat="1">
      <c r="A55" s="141" t="s">
        <v>235</v>
      </c>
      <c r="B55" s="144"/>
      <c r="C55" s="145" t="s">
        <v>193</v>
      </c>
      <c r="D55" s="143" t="s">
        <v>3</v>
      </c>
      <c r="E55" s="162">
        <v>0.35</v>
      </c>
      <c r="F55" s="77"/>
      <c r="G55" s="18"/>
      <c r="H55" s="76"/>
      <c r="I55" s="77"/>
      <c r="J55" s="77"/>
      <c r="K55" s="165"/>
      <c r="L55" s="76">
        <f t="shared" si="30"/>
        <v>0</v>
      </c>
      <c r="M55" s="76">
        <f t="shared" si="31"/>
        <v>0</v>
      </c>
      <c r="N55" s="76">
        <f t="shared" si="32"/>
        <v>0</v>
      </c>
      <c r="O55" s="76">
        <f t="shared" si="33"/>
        <v>0</v>
      </c>
      <c r="P55" s="165">
        <f t="shared" si="34"/>
        <v>0</v>
      </c>
    </row>
    <row r="56" spans="1:16" s="75" customFormat="1">
      <c r="A56" s="141" t="s">
        <v>236</v>
      </c>
      <c r="B56" s="144"/>
      <c r="C56" s="145" t="s">
        <v>217</v>
      </c>
      <c r="D56" s="143" t="s">
        <v>103</v>
      </c>
      <c r="E56" s="162">
        <v>6</v>
      </c>
      <c r="F56" s="77"/>
      <c r="G56" s="18"/>
      <c r="H56" s="76"/>
      <c r="I56" s="77"/>
      <c r="J56" s="77"/>
      <c r="K56" s="165"/>
      <c r="L56" s="76">
        <f t="shared" si="30"/>
        <v>0</v>
      </c>
      <c r="M56" s="76">
        <f t="shared" si="31"/>
        <v>0</v>
      </c>
      <c r="N56" s="76">
        <f t="shared" si="32"/>
        <v>0</v>
      </c>
      <c r="O56" s="76">
        <f t="shared" si="33"/>
        <v>0</v>
      </c>
      <c r="P56" s="165">
        <f t="shared" si="34"/>
        <v>0</v>
      </c>
    </row>
    <row r="57" spans="1:16" s="75" customFormat="1">
      <c r="A57" s="86"/>
      <c r="B57" s="87"/>
      <c r="C57" s="313" t="s">
        <v>257</v>
      </c>
      <c r="D57" s="304"/>
      <c r="E57" s="304"/>
      <c r="F57" s="304"/>
      <c r="G57" s="304"/>
      <c r="H57" s="304"/>
      <c r="I57" s="304"/>
      <c r="J57" s="304"/>
      <c r="K57" s="305"/>
      <c r="L57" s="139">
        <f>SUM(L15:L56)</f>
        <v>0</v>
      </c>
      <c r="M57" s="139">
        <f>SUM(M15:M56)</f>
        <v>0</v>
      </c>
      <c r="N57" s="139">
        <f>SUM(N15:N56)</f>
        <v>0</v>
      </c>
      <c r="O57" s="139">
        <f>SUM(O15:O56)</f>
        <v>0</v>
      </c>
      <c r="P57" s="166">
        <f>SUM(P15:P56)</f>
        <v>0</v>
      </c>
    </row>
    <row r="59" spans="1:16">
      <c r="A59" s="60"/>
      <c r="B59" s="16"/>
      <c r="C59" s="17"/>
      <c r="D59" s="16"/>
      <c r="E59" s="60"/>
    </row>
    <row r="60" spans="1:16">
      <c r="A60"/>
      <c r="B60" s="112" t="s">
        <v>39</v>
      </c>
      <c r="C60" s="113"/>
      <c r="D60" s="116"/>
      <c r="E60"/>
    </row>
    <row r="61" spans="1:16" ht="16.5">
      <c r="A61"/>
      <c r="B61" s="115"/>
      <c r="C61" s="115"/>
      <c r="D61" s="116"/>
      <c r="E61"/>
    </row>
    <row r="62" spans="1:16" ht="16.5">
      <c r="A62"/>
      <c r="B62" s="115"/>
      <c r="C62" s="115"/>
      <c r="D62" s="116"/>
      <c r="E62"/>
    </row>
    <row r="63" spans="1:16">
      <c r="A63"/>
      <c r="B63" s="16"/>
      <c r="C63" s="17"/>
      <c r="D63" s="16"/>
      <c r="E63"/>
    </row>
  </sheetData>
  <mergeCells count="16">
    <mergeCell ref="C57:K57"/>
    <mergeCell ref="F12:K12"/>
    <mergeCell ref="L12:P12"/>
    <mergeCell ref="A12:A13"/>
    <mergeCell ref="B12:B13"/>
    <mergeCell ref="C12:C13"/>
    <mergeCell ref="D12:D13"/>
    <mergeCell ref="E12:E13"/>
    <mergeCell ref="A5:B5"/>
    <mergeCell ref="A6:B6"/>
    <mergeCell ref="A7:B7"/>
    <mergeCell ref="A8:B8"/>
    <mergeCell ref="A9:P9"/>
    <mergeCell ref="C5:D5"/>
    <mergeCell ref="C6:D6"/>
    <mergeCell ref="C7:D7"/>
  </mergeCells>
  <printOptions horizontalCentered="1"/>
  <pageMargins left="0.78740157480314965" right="0.23622047244094491" top="0.59055118110236227" bottom="0.39370078740157483" header="0.51181102362204722" footer="0.51181102362204722"/>
  <pageSetup paperSize="9" scale="79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W33"/>
  <sheetViews>
    <sheetView zoomScale="80" zoomScaleNormal="80" workbookViewId="0">
      <selection activeCell="E18" sqref="E18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39.85546875" style="16" customWidth="1"/>
    <col min="4" max="4" width="10.140625" style="17" customWidth="1"/>
    <col min="5" max="5" width="8.85546875" style="102" bestFit="1" customWidth="1"/>
    <col min="6" max="6" width="5.7109375" style="17" bestFit="1" customWidth="1"/>
    <col min="7" max="7" width="11.5703125" style="17" customWidth="1"/>
    <col min="8" max="8" width="5.42578125" style="17" bestFit="1" customWidth="1"/>
    <col min="9" max="9" width="11.140625" style="17" bestFit="1" customWidth="1"/>
    <col min="10" max="10" width="5.5703125" style="17" bestFit="1" customWidth="1"/>
    <col min="11" max="11" width="7.140625" style="17" customWidth="1"/>
    <col min="12" max="12" width="7" style="17" bestFit="1" customWidth="1"/>
    <col min="13" max="13" width="8" style="17" customWidth="1"/>
    <col min="14" max="14" width="9.5703125" style="17" customWidth="1"/>
    <col min="15" max="15" width="7.140625" style="17" bestFit="1" customWidth="1"/>
    <col min="16" max="16" width="8" style="17" customWidth="1"/>
    <col min="17" max="16384" width="11.5703125" style="16"/>
  </cols>
  <sheetData>
    <row r="1" spans="1:23" s="75" customFormat="1">
      <c r="B1" s="5"/>
      <c r="D1" s="5"/>
      <c r="E1" s="92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3" s="75" customFormat="1" ht="12.75" customHeight="1">
      <c r="B2" s="37"/>
      <c r="C2" s="37"/>
      <c r="D2" s="37"/>
      <c r="E2" s="93"/>
      <c r="F2" s="37"/>
      <c r="G2" s="38" t="s">
        <v>42</v>
      </c>
      <c r="H2" s="37"/>
      <c r="I2" s="37"/>
      <c r="J2" s="37"/>
      <c r="K2" s="37"/>
      <c r="L2" s="37"/>
      <c r="M2" s="37"/>
      <c r="N2" s="37"/>
      <c r="O2" s="37"/>
      <c r="P2" s="37"/>
    </row>
    <row r="3" spans="1:23" s="75" customFormat="1" ht="12.75" customHeight="1">
      <c r="B3" s="7"/>
      <c r="C3" s="7"/>
      <c r="D3" s="7"/>
      <c r="E3" s="94"/>
      <c r="F3" s="7"/>
      <c r="G3" s="6" t="s">
        <v>187</v>
      </c>
      <c r="H3" s="7"/>
      <c r="I3" s="7"/>
      <c r="J3" s="7"/>
      <c r="K3" s="7"/>
      <c r="L3" s="7"/>
      <c r="M3" s="7"/>
      <c r="N3" s="7"/>
      <c r="O3" s="7"/>
      <c r="P3" s="7"/>
    </row>
    <row r="4" spans="1:23" s="75" customFormat="1">
      <c r="D4" s="2"/>
      <c r="E4" s="95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3" s="75" customFormat="1" ht="26.25" customHeight="1">
      <c r="A5" s="307" t="s">
        <v>20</v>
      </c>
      <c r="B5" s="307"/>
      <c r="C5" s="310" t="str">
        <f>'4'!C5:D5</f>
        <v>Daudzdzīvokļu dzīvojamās mājas fasādes vienkāršotā atjaunošana, kad. Nr.32605130025001</v>
      </c>
      <c r="D5" s="310"/>
      <c r="E5" s="96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20"/>
      <c r="R5" s="20"/>
      <c r="S5" s="20"/>
      <c r="T5" s="20"/>
      <c r="U5" s="20"/>
      <c r="V5" s="20"/>
      <c r="W5" s="20"/>
    </row>
    <row r="6" spans="1:23" s="75" customFormat="1" ht="13.5" customHeight="1">
      <c r="A6" s="308" t="s">
        <v>21</v>
      </c>
      <c r="B6" s="308"/>
      <c r="C6" s="312" t="str">
        <f>'4'!C6:D6</f>
        <v>Daudzdzīvokļu dzīvojamās mājas fasādes vienkāršotā atjaunošana</v>
      </c>
      <c r="D6" s="312"/>
      <c r="E6" s="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0"/>
      <c r="S6" s="20"/>
      <c r="T6" s="20"/>
      <c r="U6" s="20"/>
      <c r="V6" s="20"/>
      <c r="W6" s="20"/>
    </row>
    <row r="7" spans="1:23" s="75" customFormat="1" ht="13.5" customHeight="1">
      <c r="A7" s="308" t="s">
        <v>22</v>
      </c>
      <c r="B7" s="308"/>
      <c r="C7" s="312" t="str">
        <f>'4'!C7:D7</f>
        <v>Parka iela 25 , Koknese, LV-5113</v>
      </c>
      <c r="D7" s="312"/>
      <c r="E7" s="9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  <c r="U7" s="20"/>
      <c r="V7" s="20"/>
      <c r="W7" s="20"/>
    </row>
    <row r="8" spans="1:23" s="75" customFormat="1" ht="13.5" customHeight="1">
      <c r="A8" s="308" t="s">
        <v>23</v>
      </c>
      <c r="B8" s="308"/>
      <c r="C8" s="135"/>
      <c r="D8" s="134"/>
      <c r="E8" s="9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  <c r="U8" s="20"/>
      <c r="V8" s="20"/>
      <c r="W8" s="20"/>
    </row>
    <row r="9" spans="1:23" s="75" customFormat="1" ht="12.75" customHeight="1">
      <c r="A9" s="309" t="s">
        <v>327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20"/>
      <c r="R9" s="20"/>
      <c r="S9" s="20"/>
      <c r="T9" s="20"/>
      <c r="U9" s="20"/>
      <c r="V9" s="20"/>
      <c r="W9" s="20"/>
    </row>
    <row r="10" spans="1:23" s="75" customFormat="1">
      <c r="A10" s="79"/>
      <c r="B10" s="79"/>
      <c r="C10" s="9"/>
      <c r="D10" s="9"/>
      <c r="E10" s="99"/>
      <c r="F10" s="11"/>
      <c r="G10" s="79"/>
      <c r="H10" s="79"/>
      <c r="I10" s="79"/>
      <c r="J10" s="79"/>
      <c r="K10" s="9"/>
      <c r="L10" s="9"/>
      <c r="M10" s="19" t="s">
        <v>29</v>
      </c>
      <c r="N10" s="12">
        <f>P25</f>
        <v>0</v>
      </c>
      <c r="O10" s="9" t="s">
        <v>138</v>
      </c>
      <c r="P10" s="79"/>
      <c r="Q10" s="20"/>
      <c r="R10" s="20"/>
      <c r="S10" s="20"/>
      <c r="T10" s="20"/>
      <c r="U10" s="20"/>
      <c r="V10" s="20"/>
      <c r="W10" s="20"/>
    </row>
    <row r="11" spans="1:23" s="75" customFormat="1">
      <c r="A11" s="11"/>
      <c r="B11" s="11"/>
      <c r="C11" s="21"/>
      <c r="D11" s="21"/>
      <c r="E11" s="100"/>
      <c r="F11" s="9"/>
      <c r="G11" s="11"/>
      <c r="H11" s="11"/>
      <c r="I11" s="11"/>
      <c r="J11" s="11"/>
      <c r="K11" s="21"/>
      <c r="L11" s="21"/>
      <c r="M11" s="136"/>
      <c r="N11" s="13"/>
      <c r="O11" s="21"/>
      <c r="P11" s="11"/>
      <c r="Q11" s="137"/>
      <c r="R11" s="137"/>
      <c r="S11" s="137"/>
      <c r="T11" s="137"/>
      <c r="U11" s="137"/>
      <c r="V11" s="137"/>
      <c r="W11" s="137"/>
    </row>
    <row r="12" spans="1:23" s="75" customFormat="1">
      <c r="A12" s="11"/>
      <c r="B12" s="11"/>
      <c r="C12" s="11"/>
      <c r="D12" s="11"/>
      <c r="E12" s="101"/>
      <c r="F12" s="11"/>
      <c r="G12" s="11"/>
      <c r="H12" s="11"/>
      <c r="I12" s="11"/>
      <c r="J12" s="11"/>
      <c r="K12" s="11"/>
      <c r="L12" s="11"/>
      <c r="M12" s="15"/>
      <c r="N12" s="11"/>
      <c r="O12" s="11"/>
      <c r="P12" s="11"/>
      <c r="Q12" s="20"/>
      <c r="R12" s="20"/>
      <c r="S12" s="20"/>
      <c r="T12" s="20"/>
      <c r="U12" s="20"/>
      <c r="V12" s="20"/>
      <c r="W12" s="20"/>
    </row>
    <row r="13" spans="1:23" s="75" customFormat="1" ht="13.15" customHeight="1">
      <c r="A13" s="306" t="s">
        <v>24</v>
      </c>
      <c r="B13" s="306" t="s">
        <v>0</v>
      </c>
      <c r="C13" s="306" t="s">
        <v>19</v>
      </c>
      <c r="D13" s="306" t="s">
        <v>1</v>
      </c>
      <c r="E13" s="311" t="s">
        <v>2</v>
      </c>
      <c r="F13" s="306" t="s">
        <v>7</v>
      </c>
      <c r="G13" s="306"/>
      <c r="H13" s="306"/>
      <c r="I13" s="306"/>
      <c r="J13" s="306"/>
      <c r="K13" s="306"/>
      <c r="L13" s="306" t="s">
        <v>8</v>
      </c>
      <c r="M13" s="306"/>
      <c r="N13" s="306"/>
      <c r="O13" s="306"/>
      <c r="P13" s="306"/>
      <c r="Q13" s="20"/>
      <c r="R13" s="20"/>
      <c r="S13" s="20"/>
      <c r="T13" s="20"/>
      <c r="U13" s="20"/>
      <c r="V13" s="20"/>
      <c r="W13" s="20"/>
    </row>
    <row r="14" spans="1:23" s="7" customFormat="1" ht="52.5" customHeight="1">
      <c r="A14" s="306"/>
      <c r="B14" s="306"/>
      <c r="C14" s="306"/>
      <c r="D14" s="306"/>
      <c r="E14" s="311"/>
      <c r="F14" s="151" t="s">
        <v>25</v>
      </c>
      <c r="G14" s="151" t="s">
        <v>139</v>
      </c>
      <c r="H14" s="151" t="s">
        <v>140</v>
      </c>
      <c r="I14" s="151" t="s">
        <v>303</v>
      </c>
      <c r="J14" s="151" t="s">
        <v>141</v>
      </c>
      <c r="K14" s="163" t="s">
        <v>142</v>
      </c>
      <c r="L14" s="151" t="s">
        <v>26</v>
      </c>
      <c r="M14" s="151" t="s">
        <v>140</v>
      </c>
      <c r="N14" s="151" t="s">
        <v>303</v>
      </c>
      <c r="O14" s="151" t="s">
        <v>141</v>
      </c>
      <c r="P14" s="163" t="s">
        <v>143</v>
      </c>
      <c r="Q14" s="20"/>
      <c r="R14" s="20"/>
      <c r="S14" s="20"/>
      <c r="T14" s="20"/>
      <c r="U14" s="20"/>
      <c r="V14" s="20"/>
      <c r="W14" s="20"/>
    </row>
    <row r="15" spans="1:23" s="7" customFormat="1" ht="14.25" thickBot="1">
      <c r="A15" s="157">
        <v>1</v>
      </c>
      <c r="B15" s="157">
        <v>2</v>
      </c>
      <c r="C15" s="157">
        <v>3</v>
      </c>
      <c r="D15" s="157">
        <v>4</v>
      </c>
      <c r="E15" s="160">
        <v>5</v>
      </c>
      <c r="F15" s="157">
        <v>6</v>
      </c>
      <c r="G15" s="157">
        <v>7</v>
      </c>
      <c r="H15" s="157">
        <v>8</v>
      </c>
      <c r="I15" s="157">
        <v>9</v>
      </c>
      <c r="J15" s="157">
        <v>10</v>
      </c>
      <c r="K15" s="160">
        <v>11</v>
      </c>
      <c r="L15" s="157">
        <v>12</v>
      </c>
      <c r="M15" s="157">
        <v>13</v>
      </c>
      <c r="N15" s="157">
        <v>14</v>
      </c>
      <c r="O15" s="157">
        <v>15</v>
      </c>
      <c r="P15" s="160">
        <v>16</v>
      </c>
      <c r="Q15" s="20"/>
      <c r="R15" s="20"/>
      <c r="S15" s="20"/>
      <c r="T15" s="20"/>
      <c r="U15" s="20"/>
      <c r="V15" s="20"/>
      <c r="W15" s="20"/>
    </row>
    <row r="16" spans="1:23" s="75" customFormat="1" ht="13.5" thickTop="1">
      <c r="A16" s="153">
        <v>1</v>
      </c>
      <c r="B16" s="175"/>
      <c r="C16" s="176" t="s">
        <v>187</v>
      </c>
      <c r="D16" s="177"/>
      <c r="E16" s="161"/>
      <c r="F16" s="72"/>
      <c r="G16" s="74"/>
      <c r="H16" s="73"/>
      <c r="I16" s="72"/>
      <c r="J16" s="72"/>
      <c r="K16" s="164"/>
      <c r="L16" s="73"/>
      <c r="M16" s="73"/>
      <c r="N16" s="73"/>
      <c r="O16" s="73"/>
      <c r="P16" s="164"/>
    </row>
    <row r="17" spans="1:16" s="75" customFormat="1" ht="25.5">
      <c r="A17" s="141" t="s">
        <v>60</v>
      </c>
      <c r="B17" s="174"/>
      <c r="C17" s="168" t="s">
        <v>188</v>
      </c>
      <c r="D17" s="173" t="s">
        <v>44</v>
      </c>
      <c r="E17" s="162">
        <v>4</v>
      </c>
      <c r="F17" s="77"/>
      <c r="G17" s="18"/>
      <c r="H17" s="76"/>
      <c r="I17" s="77"/>
      <c r="J17" s="77"/>
      <c r="K17" s="165">
        <f>SUM(H17:J17)</f>
        <v>0</v>
      </c>
      <c r="L17" s="76">
        <f t="shared" ref="L17:L24" si="0">ROUND(E17*F17,2)</f>
        <v>0</v>
      </c>
      <c r="M17" s="76">
        <f t="shared" ref="M17:M24" si="1">ROUND(E17*H17,2)</f>
        <v>0</v>
      </c>
      <c r="N17" s="76">
        <f t="shared" ref="N17:N24" si="2">ROUND(I17*E17,2)</f>
        <v>0</v>
      </c>
      <c r="O17" s="76">
        <f t="shared" ref="O17:O24" si="3">ROUND(E17*J17,2)</f>
        <v>0</v>
      </c>
      <c r="P17" s="165">
        <f t="shared" ref="P17:P24" si="4">SUM(M17:O17)</f>
        <v>0</v>
      </c>
    </row>
    <row r="18" spans="1:16" s="75" customFormat="1" ht="25.5">
      <c r="A18" s="141" t="s">
        <v>61</v>
      </c>
      <c r="B18" s="174"/>
      <c r="C18" s="168" t="s">
        <v>219</v>
      </c>
      <c r="D18" s="173" t="s">
        <v>5</v>
      </c>
      <c r="E18" s="162">
        <v>132</v>
      </c>
      <c r="F18" s="77"/>
      <c r="G18" s="18"/>
      <c r="H18" s="76"/>
      <c r="I18" s="77"/>
      <c r="J18" s="77"/>
      <c r="K18" s="165">
        <f>SUM(H18:J18)</f>
        <v>0</v>
      </c>
      <c r="L18" s="76">
        <f t="shared" si="0"/>
        <v>0</v>
      </c>
      <c r="M18" s="76">
        <f t="shared" si="1"/>
        <v>0</v>
      </c>
      <c r="N18" s="76">
        <f t="shared" si="2"/>
        <v>0</v>
      </c>
      <c r="O18" s="76">
        <f t="shared" si="3"/>
        <v>0</v>
      </c>
      <c r="P18" s="165">
        <f t="shared" si="4"/>
        <v>0</v>
      </c>
    </row>
    <row r="19" spans="1:16" s="75" customFormat="1" ht="25.5">
      <c r="A19" s="141" t="s">
        <v>62</v>
      </c>
      <c r="B19" s="174"/>
      <c r="C19" s="292" t="s">
        <v>365</v>
      </c>
      <c r="D19" s="173" t="s">
        <v>4</v>
      </c>
      <c r="E19" s="162">
        <v>636</v>
      </c>
      <c r="F19" s="77"/>
      <c r="G19" s="18"/>
      <c r="H19" s="76"/>
      <c r="I19" s="77"/>
      <c r="J19" s="77"/>
      <c r="K19" s="165">
        <f t="shared" ref="K19:K20" si="5">SUM(H19:J19)</f>
        <v>0</v>
      </c>
      <c r="L19" s="76">
        <f t="shared" si="0"/>
        <v>0</v>
      </c>
      <c r="M19" s="76">
        <f t="shared" si="1"/>
        <v>0</v>
      </c>
      <c r="N19" s="76">
        <f t="shared" si="2"/>
        <v>0</v>
      </c>
      <c r="O19" s="76">
        <f t="shared" si="3"/>
        <v>0</v>
      </c>
      <c r="P19" s="165">
        <f t="shared" si="4"/>
        <v>0</v>
      </c>
    </row>
    <row r="20" spans="1:16" s="75" customFormat="1" ht="26.25" customHeight="1">
      <c r="A20" s="141" t="s">
        <v>63</v>
      </c>
      <c r="B20" s="174"/>
      <c r="C20" s="168" t="s">
        <v>359</v>
      </c>
      <c r="D20" s="173" t="s">
        <v>4</v>
      </c>
      <c r="E20" s="162">
        <f>E19</f>
        <v>636</v>
      </c>
      <c r="F20" s="77"/>
      <c r="G20" s="18"/>
      <c r="H20" s="76"/>
      <c r="I20" s="77"/>
      <c r="J20" s="77"/>
      <c r="K20" s="165">
        <f t="shared" si="5"/>
        <v>0</v>
      </c>
      <c r="L20" s="76">
        <f t="shared" si="0"/>
        <v>0</v>
      </c>
      <c r="M20" s="76">
        <f t="shared" si="1"/>
        <v>0</v>
      </c>
      <c r="N20" s="76">
        <f t="shared" si="2"/>
        <v>0</v>
      </c>
      <c r="O20" s="76">
        <f t="shared" si="3"/>
        <v>0</v>
      </c>
      <c r="P20" s="165">
        <f t="shared" si="4"/>
        <v>0</v>
      </c>
    </row>
    <row r="21" spans="1:16" s="75" customFormat="1">
      <c r="A21" s="141">
        <v>2</v>
      </c>
      <c r="B21" s="174"/>
      <c r="C21" s="172" t="s">
        <v>189</v>
      </c>
      <c r="D21" s="173"/>
      <c r="E21" s="162"/>
      <c r="F21" s="77"/>
      <c r="G21" s="18"/>
      <c r="H21" s="76"/>
      <c r="I21" s="77"/>
      <c r="J21" s="77"/>
      <c r="K21" s="165"/>
      <c r="L21" s="76"/>
      <c r="M21" s="76"/>
      <c r="N21" s="76"/>
      <c r="O21" s="76"/>
      <c r="P21" s="165"/>
    </row>
    <row r="22" spans="1:16" s="75" customFormat="1" ht="25.5">
      <c r="A22" s="141" t="s">
        <v>65</v>
      </c>
      <c r="B22" s="174"/>
      <c r="C22" s="168" t="s">
        <v>190</v>
      </c>
      <c r="D22" s="173" t="s">
        <v>44</v>
      </c>
      <c r="E22" s="162">
        <v>84</v>
      </c>
      <c r="F22" s="77"/>
      <c r="G22" s="18"/>
      <c r="H22" s="76"/>
      <c r="I22" s="77"/>
      <c r="J22" s="77"/>
      <c r="K22" s="165">
        <f>SUM(H22:J22)</f>
        <v>0</v>
      </c>
      <c r="L22" s="76">
        <f t="shared" si="0"/>
        <v>0</v>
      </c>
      <c r="M22" s="76">
        <f t="shared" si="1"/>
        <v>0</v>
      </c>
      <c r="N22" s="76">
        <f t="shared" si="2"/>
        <v>0</v>
      </c>
      <c r="O22" s="76">
        <f t="shared" si="3"/>
        <v>0</v>
      </c>
      <c r="P22" s="165">
        <f t="shared" si="4"/>
        <v>0</v>
      </c>
    </row>
    <row r="23" spans="1:16" s="75" customFormat="1">
      <c r="A23" s="141" t="s">
        <v>66</v>
      </c>
      <c r="B23" s="174"/>
      <c r="C23" s="168" t="s">
        <v>220</v>
      </c>
      <c r="D23" s="173" t="s">
        <v>5</v>
      </c>
      <c r="E23" s="162">
        <v>144</v>
      </c>
      <c r="F23" s="77"/>
      <c r="G23" s="18"/>
      <c r="H23" s="76"/>
      <c r="I23" s="77"/>
      <c r="J23" s="77"/>
      <c r="K23" s="165">
        <f>SUM(H23:J23)</f>
        <v>0</v>
      </c>
      <c r="L23" s="76">
        <f t="shared" si="0"/>
        <v>0</v>
      </c>
      <c r="M23" s="76">
        <f t="shared" si="1"/>
        <v>0</v>
      </c>
      <c r="N23" s="76">
        <f t="shared" si="2"/>
        <v>0</v>
      </c>
      <c r="O23" s="76">
        <f t="shared" si="3"/>
        <v>0</v>
      </c>
      <c r="P23" s="165">
        <f t="shared" si="4"/>
        <v>0</v>
      </c>
    </row>
    <row r="24" spans="1:16" s="75" customFormat="1">
      <c r="A24" s="141" t="s">
        <v>67</v>
      </c>
      <c r="B24" s="174"/>
      <c r="C24" s="168" t="s">
        <v>191</v>
      </c>
      <c r="D24" s="173" t="s">
        <v>44</v>
      </c>
      <c r="E24" s="162">
        <v>404</v>
      </c>
      <c r="F24" s="77"/>
      <c r="G24" s="18"/>
      <c r="H24" s="76"/>
      <c r="I24" s="77"/>
      <c r="J24" s="77"/>
      <c r="K24" s="165">
        <f>SUM(H24:J24)</f>
        <v>0</v>
      </c>
      <c r="L24" s="76">
        <f t="shared" si="0"/>
        <v>0</v>
      </c>
      <c r="M24" s="76">
        <f t="shared" si="1"/>
        <v>0</v>
      </c>
      <c r="N24" s="76">
        <f t="shared" si="2"/>
        <v>0</v>
      </c>
      <c r="O24" s="76">
        <f t="shared" si="3"/>
        <v>0</v>
      </c>
      <c r="P24" s="165">
        <f t="shared" si="4"/>
        <v>0</v>
      </c>
    </row>
    <row r="25" spans="1:16" s="75" customFormat="1">
      <c r="A25" s="222"/>
      <c r="B25" s="223"/>
      <c r="C25" s="314" t="s">
        <v>257</v>
      </c>
      <c r="D25" s="315"/>
      <c r="E25" s="316"/>
      <c r="F25" s="315"/>
      <c r="G25" s="315"/>
      <c r="H25" s="315"/>
      <c r="I25" s="315"/>
      <c r="J25" s="315"/>
      <c r="K25" s="317"/>
      <c r="L25" s="224">
        <f>SUM(L17:L24)</f>
        <v>0</v>
      </c>
      <c r="M25" s="224">
        <f>SUM(M17:M24)</f>
        <v>0</v>
      </c>
      <c r="N25" s="224">
        <f>SUM(N17:N24)</f>
        <v>0</v>
      </c>
      <c r="O25" s="225">
        <f>SUM(O17:O24)</f>
        <v>0</v>
      </c>
      <c r="P25" s="179">
        <f>SUM(P17:P24)</f>
        <v>0</v>
      </c>
    </row>
    <row r="26" spans="1:16">
      <c r="E26" s="17"/>
    </row>
    <row r="27" spans="1:16">
      <c r="A27" s="226"/>
      <c r="B27" s="16"/>
      <c r="C27" s="17"/>
      <c r="D27" s="16"/>
      <c r="E27" s="226"/>
    </row>
    <row r="28" spans="1:16">
      <c r="A28" s="227"/>
      <c r="B28" s="112" t="s">
        <v>39</v>
      </c>
      <c r="C28" s="113"/>
      <c r="D28" s="116"/>
      <c r="E28" s="227"/>
    </row>
    <row r="29" spans="1:16" ht="16.5">
      <c r="A29" s="227"/>
      <c r="B29" s="115"/>
      <c r="C29" s="115"/>
      <c r="D29" s="116"/>
      <c r="E29" s="227"/>
    </row>
    <row r="30" spans="1:16" ht="16.5">
      <c r="A30" s="227"/>
      <c r="B30" s="115"/>
      <c r="C30" s="115"/>
      <c r="D30" s="116"/>
      <c r="E30" s="227"/>
    </row>
    <row r="31" spans="1:16">
      <c r="A31" s="227"/>
      <c r="B31" s="16"/>
      <c r="C31" s="17"/>
      <c r="D31" s="16"/>
      <c r="E31" s="227"/>
    </row>
    <row r="32" spans="1:16">
      <c r="E32" s="17"/>
    </row>
    <row r="33" spans="5:5">
      <c r="E33" s="17"/>
    </row>
  </sheetData>
  <mergeCells count="16">
    <mergeCell ref="C25:K25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A5:B5"/>
    <mergeCell ref="C5:D5"/>
    <mergeCell ref="A6:B6"/>
    <mergeCell ref="C6:D6"/>
    <mergeCell ref="A7:B7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T40"/>
  <sheetViews>
    <sheetView topLeftCell="A10" zoomScale="80" zoomScaleNormal="80" zoomScaleSheetLayoutView="100" workbookViewId="0">
      <selection activeCell="E33" sqref="E33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39.85546875" style="16" customWidth="1"/>
    <col min="4" max="4" width="10.140625" style="17" customWidth="1"/>
    <col min="5" max="5" width="8.85546875" style="102" bestFit="1" customWidth="1"/>
    <col min="6" max="6" width="5.7109375" style="17" bestFit="1" customWidth="1"/>
    <col min="7" max="7" width="10.85546875" style="17" customWidth="1"/>
    <col min="8" max="8" width="6.42578125" style="17" customWidth="1"/>
    <col min="9" max="9" width="9.7109375" style="17" customWidth="1"/>
    <col min="10" max="10" width="5.5703125" style="17" bestFit="1" customWidth="1"/>
    <col min="11" max="11" width="7.140625" style="17" customWidth="1"/>
    <col min="12" max="12" width="7" style="17" bestFit="1" customWidth="1"/>
    <col min="13" max="13" width="9.42578125" style="17" customWidth="1"/>
    <col min="14" max="14" width="9.85546875" style="17" customWidth="1"/>
    <col min="15" max="15" width="7.42578125" style="17" customWidth="1"/>
    <col min="16" max="16" width="9" style="17" customWidth="1"/>
    <col min="17" max="16384" width="11.5703125" style="16"/>
  </cols>
  <sheetData>
    <row r="1" spans="1:20" s="1" customFormat="1">
      <c r="B1" s="5"/>
      <c r="D1" s="5"/>
      <c r="E1" s="92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s="1" customFormat="1" ht="12.75" customHeight="1">
      <c r="B2" s="37"/>
      <c r="C2" s="37"/>
      <c r="D2" s="37"/>
      <c r="E2" s="93"/>
      <c r="F2" s="37"/>
      <c r="G2" s="38" t="s">
        <v>43</v>
      </c>
      <c r="H2" s="37"/>
      <c r="I2" s="37"/>
      <c r="J2" s="37"/>
      <c r="K2" s="37"/>
      <c r="L2" s="37"/>
      <c r="M2" s="37"/>
      <c r="N2" s="37"/>
      <c r="O2" s="37"/>
      <c r="P2" s="37"/>
    </row>
    <row r="3" spans="1:20" s="1" customFormat="1" ht="12.75" customHeight="1">
      <c r="B3" s="7"/>
      <c r="C3" s="7"/>
      <c r="D3" s="7"/>
      <c r="E3" s="94"/>
      <c r="F3" s="7"/>
      <c r="G3" s="6" t="s">
        <v>131</v>
      </c>
      <c r="H3" s="7"/>
      <c r="I3" s="7"/>
      <c r="J3" s="7"/>
      <c r="K3" s="7"/>
      <c r="L3" s="7"/>
      <c r="M3" s="7"/>
      <c r="N3" s="7"/>
      <c r="O3" s="7"/>
      <c r="P3" s="7"/>
    </row>
    <row r="4" spans="1:20" s="1" customFormat="1">
      <c r="D4" s="2"/>
      <c r="E4" s="95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0" s="1" customFormat="1" ht="26.25" customHeight="1">
      <c r="A5" s="307" t="s">
        <v>20</v>
      </c>
      <c r="B5" s="307"/>
      <c r="C5" s="310" t="str">
        <f>'2'!C5:D5</f>
        <v>Daudzdzīvokļu dzīvojamās mājas fasādes vienkāršotā atjaunošana, kad. Nr.32605130025001</v>
      </c>
      <c r="D5" s="310"/>
      <c r="E5" s="96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0"/>
      <c r="R5" s="20"/>
      <c r="S5" s="20"/>
      <c r="T5" s="20"/>
    </row>
    <row r="6" spans="1:20" s="1" customFormat="1" ht="13.5" customHeight="1">
      <c r="A6" s="308" t="s">
        <v>21</v>
      </c>
      <c r="B6" s="308"/>
      <c r="C6" s="312" t="str">
        <f>'2'!C6:D6</f>
        <v>Daudzdzīvokļu dzīvojamās mājas fasādes vienkāršotā atjaunošana</v>
      </c>
      <c r="D6" s="312"/>
      <c r="E6" s="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0"/>
      <c r="S6" s="20"/>
      <c r="T6" s="20"/>
    </row>
    <row r="7" spans="1:20" s="1" customFormat="1" ht="13.5" customHeight="1">
      <c r="A7" s="308" t="s">
        <v>22</v>
      </c>
      <c r="B7" s="308"/>
      <c r="C7" s="312" t="str">
        <f>'2'!C7:D7</f>
        <v>Parka iela 25 , Koknese, LV-5113</v>
      </c>
      <c r="D7" s="312"/>
      <c r="E7" s="9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</row>
    <row r="8" spans="1:20" s="1" customFormat="1" ht="13.5" customHeight="1">
      <c r="A8" s="308" t="s">
        <v>23</v>
      </c>
      <c r="B8" s="308"/>
      <c r="C8" s="135"/>
      <c r="D8" s="134"/>
      <c r="E8" s="9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</row>
    <row r="9" spans="1:20" s="1" customFormat="1" ht="12.75" customHeight="1">
      <c r="A9" s="309" t="s">
        <v>328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20"/>
      <c r="R9" s="20"/>
      <c r="S9" s="20"/>
      <c r="T9" s="20"/>
    </row>
    <row r="10" spans="1:20" s="1" customFormat="1">
      <c r="A10" s="46"/>
      <c r="B10" s="46"/>
      <c r="C10" s="9"/>
      <c r="D10" s="9"/>
      <c r="E10" s="99"/>
      <c r="F10" s="11"/>
      <c r="G10" s="46"/>
      <c r="H10" s="46"/>
      <c r="I10" s="46"/>
      <c r="J10" s="46"/>
      <c r="K10" s="9"/>
      <c r="L10" s="9"/>
      <c r="M10" s="19" t="s">
        <v>29</v>
      </c>
      <c r="N10" s="12">
        <f>P34</f>
        <v>0</v>
      </c>
      <c r="O10" s="9" t="s">
        <v>138</v>
      </c>
      <c r="P10" s="46"/>
      <c r="Q10" s="20"/>
      <c r="R10" s="20"/>
      <c r="S10" s="20"/>
      <c r="T10" s="20"/>
    </row>
    <row r="11" spans="1:20" s="75" customFormat="1">
      <c r="A11" s="11"/>
      <c r="B11" s="11"/>
      <c r="C11" s="21"/>
      <c r="D11" s="21"/>
      <c r="E11" s="100"/>
      <c r="F11" s="9"/>
      <c r="G11" s="11"/>
      <c r="H11" s="11"/>
      <c r="I11" s="11"/>
      <c r="J11" s="11"/>
      <c r="K11" s="21"/>
      <c r="L11" s="21"/>
      <c r="M11" s="136" t="str">
        <f ca="1">"Tāme sastādīta "&amp;TEXT(TODAY(),"yyyy.mm.dd")</f>
        <v>Tāme sastādīta 2018.12.03</v>
      </c>
      <c r="N11" s="13"/>
      <c r="O11" s="21"/>
      <c r="P11" s="11"/>
      <c r="Q11" s="137"/>
      <c r="R11" s="137"/>
      <c r="S11" s="137"/>
      <c r="T11" s="137"/>
    </row>
    <row r="12" spans="1:20" s="1" customFormat="1">
      <c r="A12" s="11"/>
      <c r="B12" s="11"/>
      <c r="C12" s="11"/>
      <c r="D12" s="11"/>
      <c r="E12" s="101"/>
      <c r="F12" s="11"/>
      <c r="G12" s="11"/>
      <c r="H12" s="11"/>
      <c r="I12" s="11"/>
      <c r="J12" s="11"/>
      <c r="K12" s="11"/>
      <c r="L12" s="11"/>
      <c r="M12" s="15"/>
      <c r="N12" s="11"/>
      <c r="O12" s="11"/>
      <c r="P12" s="11"/>
      <c r="Q12" s="20"/>
      <c r="R12" s="20"/>
      <c r="S12" s="20"/>
      <c r="T12" s="20"/>
    </row>
    <row r="13" spans="1:20" s="1" customFormat="1" ht="13.15" customHeight="1">
      <c r="A13" s="306" t="s">
        <v>24</v>
      </c>
      <c r="B13" s="306" t="s">
        <v>0</v>
      </c>
      <c r="C13" s="306" t="s">
        <v>19</v>
      </c>
      <c r="D13" s="306" t="s">
        <v>1</v>
      </c>
      <c r="E13" s="311" t="s">
        <v>2</v>
      </c>
      <c r="F13" s="306" t="s">
        <v>7</v>
      </c>
      <c r="G13" s="306"/>
      <c r="H13" s="306"/>
      <c r="I13" s="306"/>
      <c r="J13" s="306"/>
      <c r="K13" s="306"/>
      <c r="L13" s="306" t="s">
        <v>8</v>
      </c>
      <c r="M13" s="306"/>
      <c r="N13" s="306"/>
      <c r="O13" s="306"/>
      <c r="P13" s="306"/>
      <c r="Q13" s="20"/>
      <c r="R13" s="20"/>
      <c r="S13" s="20"/>
      <c r="T13" s="20"/>
    </row>
    <row r="14" spans="1:20" s="7" customFormat="1" ht="52.5" customHeight="1">
      <c r="A14" s="306"/>
      <c r="B14" s="306"/>
      <c r="C14" s="306"/>
      <c r="D14" s="306"/>
      <c r="E14" s="311"/>
      <c r="F14" s="151" t="s">
        <v>25</v>
      </c>
      <c r="G14" s="151" t="s">
        <v>139</v>
      </c>
      <c r="H14" s="151" t="s">
        <v>140</v>
      </c>
      <c r="I14" s="151" t="s">
        <v>303</v>
      </c>
      <c r="J14" s="151" t="s">
        <v>141</v>
      </c>
      <c r="K14" s="163" t="s">
        <v>142</v>
      </c>
      <c r="L14" s="151" t="s">
        <v>26</v>
      </c>
      <c r="M14" s="151" t="s">
        <v>140</v>
      </c>
      <c r="N14" s="151" t="s">
        <v>303</v>
      </c>
      <c r="O14" s="151" t="s">
        <v>141</v>
      </c>
      <c r="P14" s="163" t="s">
        <v>143</v>
      </c>
      <c r="Q14" s="20"/>
      <c r="R14" s="20"/>
      <c r="S14" s="20"/>
      <c r="T14" s="20"/>
    </row>
    <row r="15" spans="1:20" s="7" customFormat="1" ht="14.25" thickBot="1">
      <c r="A15" s="157">
        <v>1</v>
      </c>
      <c r="B15" s="157">
        <v>2</v>
      </c>
      <c r="C15" s="157">
        <v>3</v>
      </c>
      <c r="D15" s="157">
        <v>4</v>
      </c>
      <c r="E15" s="160">
        <v>5</v>
      </c>
      <c r="F15" s="157">
        <v>6</v>
      </c>
      <c r="G15" s="157">
        <v>7</v>
      </c>
      <c r="H15" s="157">
        <v>8</v>
      </c>
      <c r="I15" s="157">
        <v>9</v>
      </c>
      <c r="J15" s="157">
        <v>10</v>
      </c>
      <c r="K15" s="160">
        <v>11</v>
      </c>
      <c r="L15" s="157">
        <v>12</v>
      </c>
      <c r="M15" s="157">
        <v>13</v>
      </c>
      <c r="N15" s="157">
        <v>14</v>
      </c>
      <c r="O15" s="157">
        <v>15</v>
      </c>
      <c r="P15" s="160">
        <v>16</v>
      </c>
      <c r="Q15" s="20"/>
      <c r="R15" s="20"/>
      <c r="S15" s="20"/>
      <c r="T15" s="20"/>
    </row>
    <row r="16" spans="1:20" s="1" customFormat="1" ht="13.5" thickTop="1">
      <c r="A16" s="153">
        <v>1</v>
      </c>
      <c r="B16" s="175"/>
      <c r="C16" s="176" t="s">
        <v>179</v>
      </c>
      <c r="D16" s="175"/>
      <c r="E16" s="181"/>
      <c r="F16" s="72"/>
      <c r="G16" s="72"/>
      <c r="H16" s="72"/>
      <c r="I16" s="72"/>
      <c r="J16" s="72"/>
      <c r="K16" s="182"/>
      <c r="L16" s="180"/>
      <c r="M16" s="180"/>
      <c r="N16" s="180"/>
      <c r="O16" s="180"/>
      <c r="P16" s="182"/>
    </row>
    <row r="17" spans="1:16" s="1" customFormat="1" ht="38.25">
      <c r="A17" s="141" t="s">
        <v>59</v>
      </c>
      <c r="B17" s="173"/>
      <c r="C17" s="168" t="s">
        <v>294</v>
      </c>
      <c r="D17" s="143" t="s">
        <v>259</v>
      </c>
      <c r="E17" s="162">
        <v>5</v>
      </c>
      <c r="F17" s="77"/>
      <c r="G17" s="18"/>
      <c r="H17" s="76"/>
      <c r="I17" s="77"/>
      <c r="J17" s="77"/>
      <c r="K17" s="165">
        <f t="shared" ref="K17:K33" si="0">SUM(H17:J17)</f>
        <v>0</v>
      </c>
      <c r="L17" s="76">
        <f t="shared" ref="L17:L26" si="1">ROUND(E17*F17,2)</f>
        <v>0</v>
      </c>
      <c r="M17" s="76">
        <f t="shared" ref="M17:M26" si="2">ROUND(E17*H17,2)</f>
        <v>0</v>
      </c>
      <c r="N17" s="76">
        <f t="shared" ref="N17:N26" si="3">ROUND(I17*E17,2)</f>
        <v>0</v>
      </c>
      <c r="O17" s="76">
        <f t="shared" ref="O17:O26" si="4">ROUND(E17*J17,2)</f>
        <v>0</v>
      </c>
      <c r="P17" s="165">
        <f t="shared" ref="P17:P26" si="5">SUM(M17:O17)</f>
        <v>0</v>
      </c>
    </row>
    <row r="18" spans="1:16" s="75" customFormat="1" ht="38.25">
      <c r="A18" s="141" t="s">
        <v>60</v>
      </c>
      <c r="B18" s="173"/>
      <c r="C18" s="168" t="s">
        <v>293</v>
      </c>
      <c r="D18" s="143" t="s">
        <v>259</v>
      </c>
      <c r="E18" s="162">
        <v>5</v>
      </c>
      <c r="F18" s="77"/>
      <c r="G18" s="18"/>
      <c r="H18" s="76"/>
      <c r="I18" s="77"/>
      <c r="J18" s="77"/>
      <c r="K18" s="165">
        <f t="shared" si="0"/>
        <v>0</v>
      </c>
      <c r="L18" s="76">
        <f t="shared" si="1"/>
        <v>0</v>
      </c>
      <c r="M18" s="76">
        <f t="shared" si="2"/>
        <v>0</v>
      </c>
      <c r="N18" s="76">
        <f t="shared" si="3"/>
        <v>0</v>
      </c>
      <c r="O18" s="76">
        <f t="shared" si="4"/>
        <v>0</v>
      </c>
      <c r="P18" s="165">
        <f t="shared" si="5"/>
        <v>0</v>
      </c>
    </row>
    <row r="19" spans="1:16" s="75" customFormat="1" ht="38.25">
      <c r="A19" s="141" t="s">
        <v>61</v>
      </c>
      <c r="B19" s="173"/>
      <c r="C19" s="168" t="s">
        <v>292</v>
      </c>
      <c r="D19" s="143" t="s">
        <v>259</v>
      </c>
      <c r="E19" s="162">
        <v>5</v>
      </c>
      <c r="F19" s="77"/>
      <c r="G19" s="18"/>
      <c r="H19" s="76"/>
      <c r="I19" s="77"/>
      <c r="J19" s="77"/>
      <c r="K19" s="165">
        <f t="shared" si="0"/>
        <v>0</v>
      </c>
      <c r="L19" s="76">
        <f t="shared" si="1"/>
        <v>0</v>
      </c>
      <c r="M19" s="76">
        <f t="shared" si="2"/>
        <v>0</v>
      </c>
      <c r="N19" s="76">
        <f t="shared" si="3"/>
        <v>0</v>
      </c>
      <c r="O19" s="76">
        <f t="shared" si="4"/>
        <v>0</v>
      </c>
      <c r="P19" s="165">
        <f t="shared" si="5"/>
        <v>0</v>
      </c>
    </row>
    <row r="20" spans="1:16" s="75" customFormat="1" ht="38.25">
      <c r="A20" s="141" t="s">
        <v>62</v>
      </c>
      <c r="B20" s="173"/>
      <c r="C20" s="168" t="s">
        <v>291</v>
      </c>
      <c r="D20" s="143" t="s">
        <v>259</v>
      </c>
      <c r="E20" s="162">
        <v>4</v>
      </c>
      <c r="F20" s="77"/>
      <c r="G20" s="18"/>
      <c r="H20" s="76"/>
      <c r="I20" s="77"/>
      <c r="J20" s="77"/>
      <c r="K20" s="165">
        <f t="shared" si="0"/>
        <v>0</v>
      </c>
      <c r="L20" s="76">
        <f t="shared" si="1"/>
        <v>0</v>
      </c>
      <c r="M20" s="76">
        <f t="shared" si="2"/>
        <v>0</v>
      </c>
      <c r="N20" s="76">
        <f t="shared" si="3"/>
        <v>0</v>
      </c>
      <c r="O20" s="76">
        <f t="shared" si="4"/>
        <v>0</v>
      </c>
      <c r="P20" s="165">
        <f t="shared" si="5"/>
        <v>0</v>
      </c>
    </row>
    <row r="21" spans="1:16" s="75" customFormat="1" ht="38.25">
      <c r="A21" s="141" t="s">
        <v>63</v>
      </c>
      <c r="B21" s="173"/>
      <c r="C21" s="168" t="s">
        <v>290</v>
      </c>
      <c r="D21" s="143" t="s">
        <v>259</v>
      </c>
      <c r="E21" s="162">
        <v>4</v>
      </c>
      <c r="F21" s="77"/>
      <c r="G21" s="18"/>
      <c r="H21" s="76"/>
      <c r="I21" s="77"/>
      <c r="J21" s="77"/>
      <c r="K21" s="165">
        <f t="shared" si="0"/>
        <v>0</v>
      </c>
      <c r="L21" s="76">
        <f t="shared" si="1"/>
        <v>0</v>
      </c>
      <c r="M21" s="76">
        <f t="shared" si="2"/>
        <v>0</v>
      </c>
      <c r="N21" s="76">
        <f t="shared" si="3"/>
        <v>0</v>
      </c>
      <c r="O21" s="76">
        <f t="shared" si="4"/>
        <v>0</v>
      </c>
      <c r="P21" s="165">
        <f t="shared" si="5"/>
        <v>0</v>
      </c>
    </row>
    <row r="22" spans="1:16" s="75" customFormat="1" ht="38.25">
      <c r="A22" s="141" t="s">
        <v>64</v>
      </c>
      <c r="B22" s="173"/>
      <c r="C22" s="168" t="s">
        <v>289</v>
      </c>
      <c r="D22" s="143" t="s">
        <v>259</v>
      </c>
      <c r="E22" s="162">
        <v>4</v>
      </c>
      <c r="F22" s="77"/>
      <c r="G22" s="18"/>
      <c r="H22" s="76"/>
      <c r="I22" s="77"/>
      <c r="J22" s="77"/>
      <c r="K22" s="165">
        <f t="shared" si="0"/>
        <v>0</v>
      </c>
      <c r="L22" s="76">
        <f t="shared" si="1"/>
        <v>0</v>
      </c>
      <c r="M22" s="76">
        <f t="shared" si="2"/>
        <v>0</v>
      </c>
      <c r="N22" s="76">
        <f t="shared" si="3"/>
        <v>0</v>
      </c>
      <c r="O22" s="76">
        <f t="shared" si="4"/>
        <v>0</v>
      </c>
      <c r="P22" s="165">
        <f t="shared" si="5"/>
        <v>0</v>
      </c>
    </row>
    <row r="23" spans="1:16" s="75" customFormat="1" ht="38.25">
      <c r="A23" s="141" t="s">
        <v>86</v>
      </c>
      <c r="B23" s="173"/>
      <c r="C23" s="168" t="s">
        <v>288</v>
      </c>
      <c r="D23" s="143" t="s">
        <v>259</v>
      </c>
      <c r="E23" s="162">
        <v>5</v>
      </c>
      <c r="F23" s="77"/>
      <c r="G23" s="18"/>
      <c r="H23" s="76"/>
      <c r="I23" s="77"/>
      <c r="J23" s="77"/>
      <c r="K23" s="165">
        <f t="shared" si="0"/>
        <v>0</v>
      </c>
      <c r="L23" s="76">
        <f t="shared" si="1"/>
        <v>0</v>
      </c>
      <c r="M23" s="76">
        <f t="shared" si="2"/>
        <v>0</v>
      </c>
      <c r="N23" s="76">
        <f t="shared" si="3"/>
        <v>0</v>
      </c>
      <c r="O23" s="76">
        <f t="shared" si="4"/>
        <v>0</v>
      </c>
      <c r="P23" s="165">
        <f t="shared" si="5"/>
        <v>0</v>
      </c>
    </row>
    <row r="24" spans="1:16" s="75" customFormat="1" ht="38.25">
      <c r="A24" s="141" t="s">
        <v>87</v>
      </c>
      <c r="B24" s="173"/>
      <c r="C24" s="168" t="s">
        <v>286</v>
      </c>
      <c r="D24" s="143" t="s">
        <v>259</v>
      </c>
      <c r="E24" s="162">
        <v>8</v>
      </c>
      <c r="F24" s="77"/>
      <c r="G24" s="18"/>
      <c r="H24" s="76"/>
      <c r="I24" s="77"/>
      <c r="J24" s="77"/>
      <c r="K24" s="165">
        <f t="shared" si="0"/>
        <v>0</v>
      </c>
      <c r="L24" s="76">
        <f t="shared" si="1"/>
        <v>0</v>
      </c>
      <c r="M24" s="76">
        <f t="shared" si="2"/>
        <v>0</v>
      </c>
      <c r="N24" s="76">
        <f t="shared" si="3"/>
        <v>0</v>
      </c>
      <c r="O24" s="76">
        <f t="shared" si="4"/>
        <v>0</v>
      </c>
      <c r="P24" s="165">
        <f t="shared" si="5"/>
        <v>0</v>
      </c>
    </row>
    <row r="25" spans="1:16" s="75" customFormat="1" ht="38.25">
      <c r="A25" s="141" t="s">
        <v>121</v>
      </c>
      <c r="B25" s="173"/>
      <c r="C25" s="168" t="s">
        <v>287</v>
      </c>
      <c r="D25" s="143" t="s">
        <v>259</v>
      </c>
      <c r="E25" s="162">
        <v>8</v>
      </c>
      <c r="F25" s="77"/>
      <c r="G25" s="18"/>
      <c r="H25" s="76"/>
      <c r="I25" s="77"/>
      <c r="J25" s="77"/>
      <c r="K25" s="165">
        <f t="shared" si="0"/>
        <v>0</v>
      </c>
      <c r="L25" s="76">
        <f t="shared" si="1"/>
        <v>0</v>
      </c>
      <c r="M25" s="76">
        <f t="shared" si="2"/>
        <v>0</v>
      </c>
      <c r="N25" s="76">
        <f t="shared" si="3"/>
        <v>0</v>
      </c>
      <c r="O25" s="76">
        <f t="shared" si="4"/>
        <v>0</v>
      </c>
      <c r="P25" s="165">
        <f t="shared" si="5"/>
        <v>0</v>
      </c>
    </row>
    <row r="26" spans="1:16" s="75" customFormat="1">
      <c r="A26" s="141" t="s">
        <v>122</v>
      </c>
      <c r="B26" s="173"/>
      <c r="C26" s="168" t="s">
        <v>296</v>
      </c>
      <c r="D26" s="143" t="s">
        <v>44</v>
      </c>
      <c r="E26" s="162">
        <v>4</v>
      </c>
      <c r="F26" s="77"/>
      <c r="G26" s="18"/>
      <c r="H26" s="76"/>
      <c r="I26" s="77"/>
      <c r="J26" s="77"/>
      <c r="K26" s="165">
        <f t="shared" si="0"/>
        <v>0</v>
      </c>
      <c r="L26" s="76">
        <f t="shared" si="1"/>
        <v>0</v>
      </c>
      <c r="M26" s="76">
        <f t="shared" si="2"/>
        <v>0</v>
      </c>
      <c r="N26" s="76">
        <f t="shared" si="3"/>
        <v>0</v>
      </c>
      <c r="O26" s="76">
        <f t="shared" si="4"/>
        <v>0</v>
      </c>
      <c r="P26" s="165">
        <f t="shared" si="5"/>
        <v>0</v>
      </c>
    </row>
    <row r="27" spans="1:16" s="75" customFormat="1">
      <c r="A27" s="141" t="s">
        <v>177</v>
      </c>
      <c r="B27" s="173"/>
      <c r="C27" s="168" t="s">
        <v>282</v>
      </c>
      <c r="D27" s="143" t="s">
        <v>44</v>
      </c>
      <c r="E27" s="162">
        <v>4</v>
      </c>
      <c r="F27" s="77"/>
      <c r="G27" s="18"/>
      <c r="H27" s="76"/>
      <c r="I27" s="77"/>
      <c r="J27" s="77"/>
      <c r="K27" s="165">
        <f t="shared" si="0"/>
        <v>0</v>
      </c>
      <c r="L27" s="76">
        <f t="shared" ref="L27:L31" si="6">ROUND(E27*F27,2)</f>
        <v>0</v>
      </c>
      <c r="M27" s="76">
        <f t="shared" ref="M27:M31" si="7">ROUND(E27*H27,2)</f>
        <v>0</v>
      </c>
      <c r="N27" s="76">
        <f t="shared" ref="N27:N31" si="8">ROUND(I27*E27,2)</f>
        <v>0</v>
      </c>
      <c r="O27" s="76">
        <f t="shared" ref="O27:O31" si="9">ROUND(E27*J27,2)</f>
        <v>0</v>
      </c>
      <c r="P27" s="165">
        <f t="shared" ref="P27:P31" si="10">SUM(M27:O27)</f>
        <v>0</v>
      </c>
    </row>
    <row r="28" spans="1:16" s="75" customFormat="1">
      <c r="A28" s="141" t="s">
        <v>178</v>
      </c>
      <c r="B28" s="173"/>
      <c r="C28" s="168" t="s">
        <v>297</v>
      </c>
      <c r="D28" s="143" t="s">
        <v>44</v>
      </c>
      <c r="E28" s="162">
        <v>4</v>
      </c>
      <c r="F28" s="77"/>
      <c r="G28" s="18"/>
      <c r="H28" s="76"/>
      <c r="I28" s="77"/>
      <c r="J28" s="77"/>
      <c r="K28" s="165">
        <f t="shared" si="0"/>
        <v>0</v>
      </c>
      <c r="L28" s="76">
        <f t="shared" si="6"/>
        <v>0</v>
      </c>
      <c r="M28" s="76">
        <f t="shared" si="7"/>
        <v>0</v>
      </c>
      <c r="N28" s="76">
        <f t="shared" si="8"/>
        <v>0</v>
      </c>
      <c r="O28" s="76">
        <f t="shared" si="9"/>
        <v>0</v>
      </c>
      <c r="P28" s="165">
        <f t="shared" si="10"/>
        <v>0</v>
      </c>
    </row>
    <row r="29" spans="1:16" s="75" customFormat="1">
      <c r="A29" s="141" t="s">
        <v>182</v>
      </c>
      <c r="B29" s="173"/>
      <c r="C29" s="168" t="s">
        <v>221</v>
      </c>
      <c r="D29" s="143" t="s">
        <v>44</v>
      </c>
      <c r="E29" s="162">
        <v>8</v>
      </c>
      <c r="F29" s="77"/>
      <c r="G29" s="18"/>
      <c r="H29" s="76"/>
      <c r="I29" s="77"/>
      <c r="J29" s="77"/>
      <c r="K29" s="165">
        <f t="shared" si="0"/>
        <v>0</v>
      </c>
      <c r="L29" s="76">
        <f t="shared" si="6"/>
        <v>0</v>
      </c>
      <c r="M29" s="76">
        <f t="shared" si="7"/>
        <v>0</v>
      </c>
      <c r="N29" s="76">
        <f t="shared" si="8"/>
        <v>0</v>
      </c>
      <c r="O29" s="76">
        <f t="shared" si="9"/>
        <v>0</v>
      </c>
      <c r="P29" s="165">
        <f t="shared" si="10"/>
        <v>0</v>
      </c>
    </row>
    <row r="30" spans="1:16" s="75" customFormat="1" ht="25.5">
      <c r="A30" s="141" t="s">
        <v>185</v>
      </c>
      <c r="B30" s="173"/>
      <c r="C30" s="168" t="s">
        <v>222</v>
      </c>
      <c r="D30" s="143" t="s">
        <v>44</v>
      </c>
      <c r="E30" s="162">
        <v>2</v>
      </c>
      <c r="F30" s="77"/>
      <c r="G30" s="18"/>
      <c r="H30" s="76"/>
      <c r="I30" s="77"/>
      <c r="J30" s="77"/>
      <c r="K30" s="165">
        <f t="shared" si="0"/>
        <v>0</v>
      </c>
      <c r="L30" s="76">
        <f t="shared" si="6"/>
        <v>0</v>
      </c>
      <c r="M30" s="76">
        <f t="shared" si="7"/>
        <v>0</v>
      </c>
      <c r="N30" s="76">
        <f t="shared" si="8"/>
        <v>0</v>
      </c>
      <c r="O30" s="76">
        <f t="shared" si="9"/>
        <v>0</v>
      </c>
      <c r="P30" s="165">
        <f t="shared" si="10"/>
        <v>0</v>
      </c>
    </row>
    <row r="31" spans="1:16" s="75" customFormat="1" ht="25.5">
      <c r="A31" s="141" t="s">
        <v>276</v>
      </c>
      <c r="B31" s="173"/>
      <c r="C31" s="168" t="s">
        <v>298</v>
      </c>
      <c r="D31" s="143" t="s">
        <v>44</v>
      </c>
      <c r="E31" s="162">
        <v>4</v>
      </c>
      <c r="F31" s="77"/>
      <c r="G31" s="18"/>
      <c r="H31" s="76"/>
      <c r="I31" s="77"/>
      <c r="J31" s="77"/>
      <c r="K31" s="165">
        <f t="shared" si="0"/>
        <v>0</v>
      </c>
      <c r="L31" s="76">
        <f t="shared" si="6"/>
        <v>0</v>
      </c>
      <c r="M31" s="76">
        <f t="shared" si="7"/>
        <v>0</v>
      </c>
      <c r="N31" s="76">
        <f t="shared" si="8"/>
        <v>0</v>
      </c>
      <c r="O31" s="76">
        <f t="shared" si="9"/>
        <v>0</v>
      </c>
      <c r="P31" s="165">
        <f t="shared" si="10"/>
        <v>0</v>
      </c>
    </row>
    <row r="32" spans="1:16" s="75" customFormat="1">
      <c r="A32" s="141" t="s">
        <v>277</v>
      </c>
      <c r="B32" s="173"/>
      <c r="C32" s="168" t="s">
        <v>148</v>
      </c>
      <c r="D32" s="143" t="s">
        <v>44</v>
      </c>
      <c r="E32" s="162">
        <v>20</v>
      </c>
      <c r="F32" s="77"/>
      <c r="G32" s="18"/>
      <c r="H32" s="76"/>
      <c r="I32" s="77"/>
      <c r="J32" s="77"/>
      <c r="K32" s="165">
        <f t="shared" si="0"/>
        <v>0</v>
      </c>
      <c r="L32" s="76">
        <f>ROUND(E32*F32,2)</f>
        <v>0</v>
      </c>
      <c r="M32" s="76">
        <f>ROUND(E32*H32,2)</f>
        <v>0</v>
      </c>
      <c r="N32" s="76">
        <f>ROUND(I32*E32,2)</f>
        <v>0</v>
      </c>
      <c r="O32" s="76">
        <f>ROUND(E32*J32,2)</f>
        <v>0</v>
      </c>
      <c r="P32" s="165">
        <f>SUM(M32:O32)</f>
        <v>0</v>
      </c>
    </row>
    <row r="33" spans="1:16" s="1" customFormat="1">
      <c r="A33" s="350" t="s">
        <v>278</v>
      </c>
      <c r="B33" s="351"/>
      <c r="C33" s="352" t="s">
        <v>149</v>
      </c>
      <c r="D33" s="353" t="s">
        <v>103</v>
      </c>
      <c r="E33" s="354">
        <v>74</v>
      </c>
      <c r="F33" s="77"/>
      <c r="G33" s="18"/>
      <c r="H33" s="76"/>
      <c r="I33" s="77"/>
      <c r="J33" s="77"/>
      <c r="K33" s="165">
        <f t="shared" si="0"/>
        <v>0</v>
      </c>
      <c r="L33" s="76">
        <f>ROUND(E33*F33,2)</f>
        <v>0</v>
      </c>
      <c r="M33" s="76">
        <f>ROUND(E33*H33,2)</f>
        <v>0</v>
      </c>
      <c r="N33" s="76">
        <f>ROUND(I33*E33,2)</f>
        <v>0</v>
      </c>
      <c r="O33" s="76">
        <f>ROUND(E33*J33,2)</f>
        <v>0</v>
      </c>
      <c r="P33" s="165">
        <f>SUM(M33:O33)</f>
        <v>0</v>
      </c>
    </row>
    <row r="34" spans="1:16" s="75" customFormat="1">
      <c r="A34" s="86"/>
      <c r="B34" s="87"/>
      <c r="C34" s="313" t="s">
        <v>257</v>
      </c>
      <c r="D34" s="304"/>
      <c r="E34" s="304"/>
      <c r="F34" s="304"/>
      <c r="G34" s="304"/>
      <c r="H34" s="304"/>
      <c r="I34" s="304"/>
      <c r="J34" s="304"/>
      <c r="K34" s="305"/>
      <c r="L34" s="139">
        <f>SUM(L17:L33)</f>
        <v>0</v>
      </c>
      <c r="M34" s="139">
        <f>SUM(M16:M33)</f>
        <v>0</v>
      </c>
      <c r="N34" s="139">
        <f>SUM(N17:N33)</f>
        <v>0</v>
      </c>
      <c r="O34" s="178">
        <f>SUM(O17:O33)</f>
        <v>0</v>
      </c>
      <c r="P34" s="179">
        <f>SUM(P17:P33)</f>
        <v>0</v>
      </c>
    </row>
    <row r="36" spans="1:16">
      <c r="A36" s="60"/>
      <c r="B36" s="16"/>
      <c r="C36" s="17"/>
      <c r="D36" s="16"/>
      <c r="E36" s="60"/>
    </row>
    <row r="37" spans="1:16">
      <c r="A37"/>
      <c r="B37" s="112" t="s">
        <v>39</v>
      </c>
      <c r="C37" s="113"/>
      <c r="D37" s="116" t="s">
        <v>301</v>
      </c>
      <c r="E37"/>
    </row>
    <row r="38" spans="1:16" ht="16.5">
      <c r="A38"/>
      <c r="B38" s="115"/>
      <c r="C38" s="115"/>
      <c r="D38" s="116" t="s">
        <v>302</v>
      </c>
      <c r="E38"/>
    </row>
    <row r="39" spans="1:16" ht="16.5">
      <c r="A39"/>
      <c r="B39" s="115"/>
      <c r="C39" s="115"/>
      <c r="D39" s="116"/>
      <c r="E39"/>
    </row>
    <row r="40" spans="1:16">
      <c r="A40"/>
      <c r="B40" s="16"/>
      <c r="C40" s="17"/>
      <c r="D40" s="16"/>
      <c r="E40"/>
    </row>
  </sheetData>
  <mergeCells count="16">
    <mergeCell ref="C34:K34"/>
    <mergeCell ref="F13:K13"/>
    <mergeCell ref="L13:P13"/>
    <mergeCell ref="A5:B5"/>
    <mergeCell ref="A6:B6"/>
    <mergeCell ref="A7:B7"/>
    <mergeCell ref="A8:B8"/>
    <mergeCell ref="A9:P9"/>
    <mergeCell ref="C5:D5"/>
    <mergeCell ref="C6:D6"/>
    <mergeCell ref="C7:D7"/>
    <mergeCell ref="A13:A14"/>
    <mergeCell ref="B13:B14"/>
    <mergeCell ref="C13:C14"/>
    <mergeCell ref="D13:D14"/>
    <mergeCell ref="E13:E14"/>
  </mergeCells>
  <printOptions horizontalCentered="1"/>
  <pageMargins left="0.78740157480314965" right="0.23622047244094491" top="0.59055118110236227" bottom="0.39370078740157483" header="0.51181102362204722" footer="0.51181102362204722"/>
  <pageSetup paperSize="9" scale="86" firstPageNumber="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V41"/>
  <sheetViews>
    <sheetView topLeftCell="A2" zoomScale="87" zoomScaleNormal="87" zoomScaleSheetLayoutView="112" workbookViewId="0">
      <selection activeCell="E36" sqref="E36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39.85546875" style="16" customWidth="1"/>
    <col min="4" max="4" width="10.140625" style="17" customWidth="1"/>
    <col min="5" max="5" width="8.85546875" style="102" bestFit="1" customWidth="1"/>
    <col min="6" max="6" width="5.7109375" style="17" bestFit="1" customWidth="1"/>
    <col min="7" max="7" width="11.7109375" style="17" customWidth="1"/>
    <col min="8" max="8" width="5.7109375" style="17" bestFit="1" customWidth="1"/>
    <col min="9" max="9" width="8.85546875" style="17" customWidth="1"/>
    <col min="10" max="10" width="5.5703125" style="17" bestFit="1" customWidth="1"/>
    <col min="11" max="11" width="7.140625" style="17" customWidth="1"/>
    <col min="12" max="12" width="7" style="17" bestFit="1" customWidth="1"/>
    <col min="13" max="13" width="8.85546875" style="17" customWidth="1"/>
    <col min="14" max="14" width="9.5703125" style="17" customWidth="1"/>
    <col min="15" max="15" width="7.42578125" style="17" customWidth="1"/>
    <col min="16" max="16" width="9" style="17" customWidth="1"/>
    <col min="17" max="16384" width="11.5703125" style="16"/>
  </cols>
  <sheetData>
    <row r="1" spans="1:22" s="1" customFormat="1">
      <c r="B1" s="5"/>
      <c r="D1" s="5"/>
      <c r="E1" s="92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2" s="1" customFormat="1" ht="12.75" customHeight="1">
      <c r="B2" s="37"/>
      <c r="C2" s="37"/>
      <c r="D2" s="37"/>
      <c r="E2" s="93"/>
      <c r="F2" s="37"/>
      <c r="G2" s="38" t="s">
        <v>119</v>
      </c>
      <c r="H2" s="37"/>
      <c r="I2" s="37"/>
      <c r="J2" s="37"/>
      <c r="K2" s="37"/>
      <c r="L2" s="37"/>
      <c r="M2" s="37"/>
      <c r="N2" s="37"/>
      <c r="O2" s="37"/>
      <c r="P2" s="37"/>
    </row>
    <row r="3" spans="1:22" s="1" customFormat="1" ht="12.75" customHeight="1">
      <c r="B3" s="7"/>
      <c r="C3" s="7"/>
      <c r="D3" s="7"/>
      <c r="E3" s="94"/>
      <c r="F3" s="7"/>
      <c r="G3" s="6" t="s">
        <v>180</v>
      </c>
      <c r="H3" s="7"/>
      <c r="I3" s="7"/>
      <c r="J3" s="7"/>
      <c r="K3" s="7"/>
      <c r="L3" s="7"/>
      <c r="M3" s="7"/>
      <c r="N3" s="7"/>
      <c r="O3" s="7"/>
      <c r="P3" s="7"/>
    </row>
    <row r="4" spans="1:22" s="1" customFormat="1">
      <c r="D4" s="2"/>
      <c r="E4" s="95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2" s="1" customFormat="1" ht="26.25" customHeight="1">
      <c r="A5" s="307" t="s">
        <v>20</v>
      </c>
      <c r="B5" s="307"/>
      <c r="C5" s="310" t="str">
        <f>'4'!C5:D5</f>
        <v>Daudzdzīvokļu dzīvojamās mājas fasādes vienkāršotā atjaunošana, kad. Nr.32605130025001</v>
      </c>
      <c r="D5" s="310"/>
      <c r="E5" s="96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20"/>
      <c r="R5" s="20"/>
      <c r="S5" s="20"/>
      <c r="T5" s="20"/>
      <c r="U5" s="20"/>
      <c r="V5" s="20"/>
    </row>
    <row r="6" spans="1:22" s="1" customFormat="1" ht="13.5" customHeight="1">
      <c r="A6" s="308" t="s">
        <v>21</v>
      </c>
      <c r="B6" s="308"/>
      <c r="C6" s="312" t="str">
        <f>'4'!C6:D6</f>
        <v>Daudzdzīvokļu dzīvojamās mājas fasādes vienkāršotā atjaunošana</v>
      </c>
      <c r="D6" s="312"/>
      <c r="E6" s="9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0"/>
      <c r="S6" s="20"/>
      <c r="T6" s="20"/>
      <c r="U6" s="20"/>
      <c r="V6" s="20"/>
    </row>
    <row r="7" spans="1:22" s="1" customFormat="1" ht="13.5" customHeight="1">
      <c r="A7" s="308" t="s">
        <v>22</v>
      </c>
      <c r="B7" s="308"/>
      <c r="C7" s="312" t="str">
        <f>'4'!C7:D7</f>
        <v>Parka iela 25 , Koknese, LV-5113</v>
      </c>
      <c r="D7" s="312"/>
      <c r="E7" s="9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  <c r="U7" s="20"/>
      <c r="V7" s="20"/>
    </row>
    <row r="8" spans="1:22" s="1" customFormat="1" ht="13.5" customHeight="1">
      <c r="A8" s="308" t="s">
        <v>23</v>
      </c>
      <c r="B8" s="308"/>
      <c r="C8" s="135"/>
      <c r="D8" s="134"/>
      <c r="E8" s="9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  <c r="U8" s="20"/>
      <c r="V8" s="20"/>
    </row>
    <row r="9" spans="1:22" s="1" customFormat="1" ht="12.75" customHeight="1">
      <c r="A9" s="309" t="s">
        <v>327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20"/>
      <c r="R9" s="20"/>
      <c r="S9" s="20"/>
      <c r="T9" s="20"/>
      <c r="U9" s="20"/>
      <c r="V9" s="20"/>
    </row>
    <row r="10" spans="1:22" s="1" customFormat="1">
      <c r="A10" s="71"/>
      <c r="B10" s="71"/>
      <c r="C10" s="9"/>
      <c r="D10" s="9"/>
      <c r="E10" s="99"/>
      <c r="F10" s="11"/>
      <c r="G10" s="71"/>
      <c r="H10" s="71"/>
      <c r="I10" s="71"/>
      <c r="J10" s="71"/>
      <c r="K10" s="9"/>
      <c r="L10" s="9"/>
      <c r="M10" s="19" t="s">
        <v>29</v>
      </c>
      <c r="N10" s="12">
        <f>P35</f>
        <v>0</v>
      </c>
      <c r="O10" s="9" t="s">
        <v>138</v>
      </c>
      <c r="P10" s="71"/>
      <c r="Q10" s="20"/>
      <c r="R10" s="20"/>
      <c r="S10" s="20"/>
      <c r="T10" s="20"/>
      <c r="U10" s="20"/>
      <c r="V10" s="20"/>
    </row>
    <row r="11" spans="1:22" s="75" customFormat="1">
      <c r="A11" s="11"/>
      <c r="B11" s="11"/>
      <c r="C11" s="21"/>
      <c r="D11" s="21"/>
      <c r="E11" s="100"/>
      <c r="F11" s="9"/>
      <c r="G11" s="11"/>
      <c r="H11" s="11"/>
      <c r="I11" s="11"/>
      <c r="J11" s="11"/>
      <c r="K11" s="21"/>
      <c r="L11" s="21"/>
      <c r="M11" s="136"/>
      <c r="N11" s="13"/>
      <c r="O11" s="21"/>
      <c r="P11" s="11"/>
      <c r="Q11" s="137"/>
      <c r="R11" s="137"/>
      <c r="S11" s="137"/>
      <c r="T11" s="137"/>
      <c r="U11" s="137"/>
      <c r="V11" s="137"/>
    </row>
    <row r="12" spans="1:22" s="1" customFormat="1">
      <c r="A12" s="11"/>
      <c r="B12" s="11"/>
      <c r="C12" s="11"/>
      <c r="D12" s="11"/>
      <c r="E12" s="101"/>
      <c r="F12" s="11"/>
      <c r="G12" s="11"/>
      <c r="H12" s="11"/>
      <c r="I12" s="11"/>
      <c r="J12" s="11"/>
      <c r="K12" s="11"/>
      <c r="L12" s="11"/>
      <c r="M12" s="15"/>
      <c r="N12" s="11"/>
      <c r="O12" s="11"/>
      <c r="P12" s="11"/>
      <c r="Q12" s="20"/>
      <c r="R12" s="20"/>
      <c r="S12" s="20"/>
      <c r="T12" s="20"/>
      <c r="U12" s="20"/>
      <c r="V12" s="20"/>
    </row>
    <row r="13" spans="1:22" s="1" customFormat="1" ht="13.15" customHeight="1">
      <c r="A13" s="306" t="s">
        <v>24</v>
      </c>
      <c r="B13" s="306" t="s">
        <v>0</v>
      </c>
      <c r="C13" s="306" t="s">
        <v>19</v>
      </c>
      <c r="D13" s="306" t="s">
        <v>1</v>
      </c>
      <c r="E13" s="311" t="s">
        <v>2</v>
      </c>
      <c r="F13" s="306" t="s">
        <v>7</v>
      </c>
      <c r="G13" s="306"/>
      <c r="H13" s="306"/>
      <c r="I13" s="306"/>
      <c r="J13" s="306"/>
      <c r="K13" s="306"/>
      <c r="L13" s="306" t="s">
        <v>8</v>
      </c>
      <c r="M13" s="306"/>
      <c r="N13" s="306"/>
      <c r="O13" s="306"/>
      <c r="P13" s="306"/>
      <c r="Q13" s="20"/>
      <c r="R13" s="20"/>
      <c r="S13" s="20"/>
      <c r="T13" s="20"/>
      <c r="U13" s="20"/>
      <c r="V13" s="20"/>
    </row>
    <row r="14" spans="1:22" s="7" customFormat="1" ht="52.5" customHeight="1">
      <c r="A14" s="306"/>
      <c r="B14" s="306"/>
      <c r="C14" s="306"/>
      <c r="D14" s="306"/>
      <c r="E14" s="311"/>
      <c r="F14" s="151" t="s">
        <v>25</v>
      </c>
      <c r="G14" s="151" t="s">
        <v>139</v>
      </c>
      <c r="H14" s="151" t="s">
        <v>140</v>
      </c>
      <c r="I14" s="151" t="s">
        <v>303</v>
      </c>
      <c r="J14" s="151" t="s">
        <v>141</v>
      </c>
      <c r="K14" s="163" t="s">
        <v>142</v>
      </c>
      <c r="L14" s="151" t="s">
        <v>26</v>
      </c>
      <c r="M14" s="151" t="s">
        <v>140</v>
      </c>
      <c r="N14" s="151" t="s">
        <v>303</v>
      </c>
      <c r="O14" s="151" t="s">
        <v>141</v>
      </c>
      <c r="P14" s="163" t="s">
        <v>143</v>
      </c>
      <c r="Q14" s="20"/>
      <c r="R14" s="20"/>
      <c r="S14" s="20"/>
      <c r="T14" s="20"/>
      <c r="U14" s="20"/>
      <c r="V14" s="20"/>
    </row>
    <row r="15" spans="1:22" s="7" customFormat="1" ht="14.25" thickBot="1">
      <c r="A15" s="157">
        <v>1</v>
      </c>
      <c r="B15" s="157">
        <v>2</v>
      </c>
      <c r="C15" s="157">
        <v>3</v>
      </c>
      <c r="D15" s="157">
        <v>4</v>
      </c>
      <c r="E15" s="160">
        <v>5</v>
      </c>
      <c r="F15" s="157">
        <v>6</v>
      </c>
      <c r="G15" s="157">
        <v>7</v>
      </c>
      <c r="H15" s="157">
        <v>8</v>
      </c>
      <c r="I15" s="157">
        <v>9</v>
      </c>
      <c r="J15" s="157">
        <v>10</v>
      </c>
      <c r="K15" s="160">
        <v>11</v>
      </c>
      <c r="L15" s="157">
        <v>12</v>
      </c>
      <c r="M15" s="157">
        <v>13</v>
      </c>
      <c r="N15" s="157">
        <v>14</v>
      </c>
      <c r="O15" s="157">
        <v>15</v>
      </c>
      <c r="P15" s="160">
        <v>16</v>
      </c>
      <c r="Q15" s="20"/>
      <c r="R15" s="20"/>
      <c r="S15" s="20"/>
      <c r="T15" s="20"/>
      <c r="U15" s="20"/>
      <c r="V15" s="20"/>
    </row>
    <row r="16" spans="1:22" s="1" customFormat="1" ht="13.5" thickTop="1">
      <c r="A16" s="153">
        <v>1</v>
      </c>
      <c r="B16" s="175"/>
      <c r="C16" s="176" t="s">
        <v>181</v>
      </c>
      <c r="D16" s="177"/>
      <c r="E16" s="161"/>
      <c r="F16" s="72"/>
      <c r="G16" s="74"/>
      <c r="H16" s="73"/>
      <c r="I16" s="72"/>
      <c r="J16" s="72"/>
      <c r="K16" s="164"/>
      <c r="L16" s="73"/>
      <c r="M16" s="73"/>
      <c r="N16" s="73"/>
      <c r="O16" s="73"/>
      <c r="P16" s="164"/>
    </row>
    <row r="17" spans="1:16" s="1" customFormat="1">
      <c r="A17" s="141" t="s">
        <v>59</v>
      </c>
      <c r="B17" s="174"/>
      <c r="C17" s="168" t="s">
        <v>224</v>
      </c>
      <c r="D17" s="173" t="s">
        <v>4</v>
      </c>
      <c r="E17" s="162">
        <v>863.32</v>
      </c>
      <c r="F17" s="77"/>
      <c r="G17" s="18"/>
      <c r="H17" s="76"/>
      <c r="I17" s="77"/>
      <c r="J17" s="77"/>
      <c r="K17" s="165">
        <f t="shared" ref="K17" si="0">SUM(H17:J17)</f>
        <v>0</v>
      </c>
      <c r="L17" s="76">
        <f t="shared" ref="L17:L32" si="1">ROUND(E17*F17,2)</f>
        <v>0</v>
      </c>
      <c r="M17" s="76">
        <f t="shared" ref="M17:M32" si="2">ROUND(E17*H17,2)</f>
        <v>0</v>
      </c>
      <c r="N17" s="76">
        <f t="shared" ref="N17:N32" si="3">ROUND(I17*E17,2)</f>
        <v>0</v>
      </c>
      <c r="O17" s="76">
        <f t="shared" ref="O17:O32" si="4">ROUND(E17*J17,2)</f>
        <v>0</v>
      </c>
      <c r="P17" s="165">
        <f t="shared" ref="P17:P32" si="5">SUM(M17:O17)</f>
        <v>0</v>
      </c>
    </row>
    <row r="18" spans="1:16" s="75" customFormat="1">
      <c r="A18" s="141" t="s">
        <v>60</v>
      </c>
      <c r="B18" s="174"/>
      <c r="C18" s="168" t="s">
        <v>237</v>
      </c>
      <c r="D18" s="173" t="s">
        <v>5</v>
      </c>
      <c r="E18" s="162">
        <v>279.60000000000002</v>
      </c>
      <c r="F18" s="77"/>
      <c r="G18" s="18"/>
      <c r="H18" s="76"/>
      <c r="I18" s="77"/>
      <c r="J18" s="77"/>
      <c r="K18" s="165">
        <f>SUM(H18:J18)</f>
        <v>0</v>
      </c>
      <c r="L18" s="76">
        <f t="shared" si="1"/>
        <v>0</v>
      </c>
      <c r="M18" s="76">
        <f t="shared" si="2"/>
        <v>0</v>
      </c>
      <c r="N18" s="76">
        <f t="shared" si="3"/>
        <v>0</v>
      </c>
      <c r="O18" s="76">
        <f t="shared" si="4"/>
        <v>0</v>
      </c>
      <c r="P18" s="165">
        <f t="shared" si="5"/>
        <v>0</v>
      </c>
    </row>
    <row r="19" spans="1:16" s="1" customFormat="1">
      <c r="A19" s="141" t="s">
        <v>61</v>
      </c>
      <c r="B19" s="174"/>
      <c r="C19" s="168" t="s">
        <v>225</v>
      </c>
      <c r="D19" s="173" t="s">
        <v>4</v>
      </c>
      <c r="E19" s="162">
        <v>82.61</v>
      </c>
      <c r="F19" s="77"/>
      <c r="G19" s="18"/>
      <c r="H19" s="76"/>
      <c r="I19" s="77"/>
      <c r="J19" s="77"/>
      <c r="K19" s="165">
        <f>SUM(H19:J19)</f>
        <v>0</v>
      </c>
      <c r="L19" s="76">
        <f t="shared" si="1"/>
        <v>0</v>
      </c>
      <c r="M19" s="76">
        <f t="shared" si="2"/>
        <v>0</v>
      </c>
      <c r="N19" s="76">
        <f t="shared" si="3"/>
        <v>0</v>
      </c>
      <c r="O19" s="76">
        <f t="shared" si="4"/>
        <v>0</v>
      </c>
      <c r="P19" s="165">
        <f t="shared" si="5"/>
        <v>0</v>
      </c>
    </row>
    <row r="20" spans="1:16" s="75" customFormat="1" ht="25.5">
      <c r="A20" s="141" t="s">
        <v>62</v>
      </c>
      <c r="B20" s="174"/>
      <c r="C20" s="168" t="s">
        <v>226</v>
      </c>
      <c r="D20" s="173" t="s">
        <v>4</v>
      </c>
      <c r="E20" s="162">
        <f>E17</f>
        <v>863.32</v>
      </c>
      <c r="F20" s="77"/>
      <c r="G20" s="18"/>
      <c r="H20" s="76"/>
      <c r="I20" s="77"/>
      <c r="J20" s="77"/>
      <c r="K20" s="165">
        <f>SUM(H20:J20)</f>
        <v>0</v>
      </c>
      <c r="L20" s="76">
        <f t="shared" si="1"/>
        <v>0</v>
      </c>
      <c r="M20" s="76">
        <f t="shared" si="2"/>
        <v>0</v>
      </c>
      <c r="N20" s="76">
        <f t="shared" si="3"/>
        <v>0</v>
      </c>
      <c r="O20" s="76">
        <f t="shared" si="4"/>
        <v>0</v>
      </c>
      <c r="P20" s="165">
        <f t="shared" si="5"/>
        <v>0</v>
      </c>
    </row>
    <row r="21" spans="1:16" s="75" customFormat="1">
      <c r="A21" s="141" t="s">
        <v>63</v>
      </c>
      <c r="B21" s="174"/>
      <c r="C21" s="168" t="s">
        <v>183</v>
      </c>
      <c r="D21" s="173" t="s">
        <v>5</v>
      </c>
      <c r="E21" s="162">
        <v>2891.5</v>
      </c>
      <c r="F21" s="77"/>
      <c r="G21" s="18"/>
      <c r="H21" s="76"/>
      <c r="I21" s="77"/>
      <c r="J21" s="77"/>
      <c r="K21" s="165">
        <f t="shared" ref="K21:K32" si="6">SUM(H21:J21)</f>
        <v>0</v>
      </c>
      <c r="L21" s="76">
        <f t="shared" si="1"/>
        <v>0</v>
      </c>
      <c r="M21" s="76">
        <f t="shared" si="2"/>
        <v>0</v>
      </c>
      <c r="N21" s="76">
        <f t="shared" si="3"/>
        <v>0</v>
      </c>
      <c r="O21" s="76">
        <f t="shared" si="4"/>
        <v>0</v>
      </c>
      <c r="P21" s="165">
        <f t="shared" si="5"/>
        <v>0</v>
      </c>
    </row>
    <row r="22" spans="1:16" s="75" customFormat="1">
      <c r="A22" s="141" t="s">
        <v>64</v>
      </c>
      <c r="B22" s="174"/>
      <c r="C22" s="355" t="s">
        <v>398</v>
      </c>
      <c r="D22" s="173" t="s">
        <v>5</v>
      </c>
      <c r="E22" s="162">
        <v>137.69</v>
      </c>
      <c r="F22" s="77"/>
      <c r="G22" s="18"/>
      <c r="H22" s="76"/>
      <c r="I22" s="77"/>
      <c r="J22" s="77"/>
      <c r="K22" s="165">
        <f t="shared" si="6"/>
        <v>0</v>
      </c>
      <c r="L22" s="76">
        <f t="shared" si="1"/>
        <v>0</v>
      </c>
      <c r="M22" s="76">
        <f t="shared" si="2"/>
        <v>0</v>
      </c>
      <c r="N22" s="76">
        <f t="shared" si="3"/>
        <v>0</v>
      </c>
      <c r="O22" s="76">
        <f t="shared" si="4"/>
        <v>0</v>
      </c>
      <c r="P22" s="165">
        <f t="shared" si="5"/>
        <v>0</v>
      </c>
    </row>
    <row r="23" spans="1:16" s="75" customFormat="1">
      <c r="A23" s="141" t="s">
        <v>86</v>
      </c>
      <c r="B23" s="174"/>
      <c r="C23" s="168" t="s">
        <v>150</v>
      </c>
      <c r="D23" s="173" t="s">
        <v>44</v>
      </c>
      <c r="E23" s="162">
        <v>230</v>
      </c>
      <c r="F23" s="77"/>
      <c r="G23" s="18"/>
      <c r="H23" s="76"/>
      <c r="I23" s="77"/>
      <c r="J23" s="77"/>
      <c r="K23" s="165">
        <f t="shared" si="6"/>
        <v>0</v>
      </c>
      <c r="L23" s="76">
        <f t="shared" si="1"/>
        <v>0</v>
      </c>
      <c r="M23" s="76">
        <f t="shared" si="2"/>
        <v>0</v>
      </c>
      <c r="N23" s="76">
        <f t="shared" si="3"/>
        <v>0</v>
      </c>
      <c r="O23" s="76">
        <f t="shared" si="4"/>
        <v>0</v>
      </c>
      <c r="P23" s="165">
        <f t="shared" si="5"/>
        <v>0</v>
      </c>
    </row>
    <row r="24" spans="1:16" s="75" customFormat="1">
      <c r="A24" s="141" t="s">
        <v>87</v>
      </c>
      <c r="B24" s="174"/>
      <c r="C24" s="168" t="s">
        <v>184</v>
      </c>
      <c r="D24" s="173" t="s">
        <v>4</v>
      </c>
      <c r="E24" s="228">
        <v>863.32</v>
      </c>
      <c r="F24" s="77"/>
      <c r="G24" s="18"/>
      <c r="H24" s="76"/>
      <c r="I24" s="77"/>
      <c r="J24" s="77"/>
      <c r="K24" s="165">
        <f t="shared" si="6"/>
        <v>0</v>
      </c>
      <c r="L24" s="76">
        <f t="shared" si="1"/>
        <v>0</v>
      </c>
      <c r="M24" s="76">
        <f t="shared" si="2"/>
        <v>0</v>
      </c>
      <c r="N24" s="76">
        <f t="shared" si="3"/>
        <v>0</v>
      </c>
      <c r="O24" s="76">
        <f t="shared" si="4"/>
        <v>0</v>
      </c>
      <c r="P24" s="165">
        <f t="shared" si="5"/>
        <v>0</v>
      </c>
    </row>
    <row r="25" spans="1:16" s="75" customFormat="1" ht="25.5">
      <c r="A25" s="141" t="s">
        <v>121</v>
      </c>
      <c r="B25" s="174"/>
      <c r="C25" s="355" t="s">
        <v>399</v>
      </c>
      <c r="D25" s="173" t="s">
        <v>5</v>
      </c>
      <c r="E25" s="162">
        <v>134</v>
      </c>
      <c r="F25" s="77"/>
      <c r="G25" s="18"/>
      <c r="H25" s="76"/>
      <c r="I25" s="77"/>
      <c r="J25" s="77"/>
      <c r="K25" s="165">
        <f t="shared" si="6"/>
        <v>0</v>
      </c>
      <c r="L25" s="76">
        <f t="shared" si="1"/>
        <v>0</v>
      </c>
      <c r="M25" s="76">
        <f t="shared" si="2"/>
        <v>0</v>
      </c>
      <c r="N25" s="76">
        <f t="shared" si="3"/>
        <v>0</v>
      </c>
      <c r="O25" s="76">
        <f t="shared" si="4"/>
        <v>0</v>
      </c>
      <c r="P25" s="165">
        <f t="shared" si="5"/>
        <v>0</v>
      </c>
    </row>
    <row r="26" spans="1:16" s="75" customFormat="1" ht="25.5">
      <c r="A26" s="141" t="s">
        <v>122</v>
      </c>
      <c r="B26" s="174"/>
      <c r="C26" s="355" t="s">
        <v>400</v>
      </c>
      <c r="D26" s="173" t="s">
        <v>5</v>
      </c>
      <c r="E26" s="162">
        <v>117.42</v>
      </c>
      <c r="F26" s="77"/>
      <c r="G26" s="18"/>
      <c r="H26" s="76"/>
      <c r="I26" s="77"/>
      <c r="J26" s="77"/>
      <c r="K26" s="165">
        <f t="shared" si="6"/>
        <v>0</v>
      </c>
      <c r="L26" s="76">
        <f t="shared" si="1"/>
        <v>0</v>
      </c>
      <c r="M26" s="76">
        <f t="shared" si="2"/>
        <v>0</v>
      </c>
      <c r="N26" s="76">
        <f t="shared" si="3"/>
        <v>0</v>
      </c>
      <c r="O26" s="76">
        <f t="shared" si="4"/>
        <v>0</v>
      </c>
      <c r="P26" s="165">
        <f t="shared" si="5"/>
        <v>0</v>
      </c>
    </row>
    <row r="27" spans="1:16" s="75" customFormat="1" ht="25.5">
      <c r="A27" s="141" t="s">
        <v>177</v>
      </c>
      <c r="B27" s="174"/>
      <c r="C27" s="355" t="s">
        <v>401</v>
      </c>
      <c r="D27" s="173" t="s">
        <v>5</v>
      </c>
      <c r="E27" s="162">
        <v>32</v>
      </c>
      <c r="F27" s="77"/>
      <c r="G27" s="18"/>
      <c r="H27" s="76"/>
      <c r="I27" s="77"/>
      <c r="J27" s="77"/>
      <c r="K27" s="165">
        <f t="shared" si="6"/>
        <v>0</v>
      </c>
      <c r="L27" s="76">
        <f t="shared" si="1"/>
        <v>0</v>
      </c>
      <c r="M27" s="76">
        <f t="shared" si="2"/>
        <v>0</v>
      </c>
      <c r="N27" s="76">
        <f t="shared" si="3"/>
        <v>0</v>
      </c>
      <c r="O27" s="76">
        <f t="shared" si="4"/>
        <v>0</v>
      </c>
      <c r="P27" s="165">
        <f t="shared" si="5"/>
        <v>0</v>
      </c>
    </row>
    <row r="28" spans="1:16" s="75" customFormat="1" ht="25.5">
      <c r="A28" s="141" t="s">
        <v>178</v>
      </c>
      <c r="B28" s="174"/>
      <c r="C28" s="355" t="s">
        <v>402</v>
      </c>
      <c r="D28" s="173" t="s">
        <v>5</v>
      </c>
      <c r="E28" s="162">
        <v>35</v>
      </c>
      <c r="F28" s="77"/>
      <c r="G28" s="18"/>
      <c r="H28" s="76"/>
      <c r="I28" s="77"/>
      <c r="J28" s="77"/>
      <c r="K28" s="165">
        <f t="shared" si="6"/>
        <v>0</v>
      </c>
      <c r="L28" s="76">
        <f t="shared" si="1"/>
        <v>0</v>
      </c>
      <c r="M28" s="76">
        <f t="shared" si="2"/>
        <v>0</v>
      </c>
      <c r="N28" s="76">
        <f t="shared" si="3"/>
        <v>0</v>
      </c>
      <c r="O28" s="76">
        <f t="shared" si="4"/>
        <v>0</v>
      </c>
      <c r="P28" s="165">
        <f t="shared" si="5"/>
        <v>0</v>
      </c>
    </row>
    <row r="29" spans="1:16" s="75" customFormat="1">
      <c r="A29" s="141" t="s">
        <v>182</v>
      </c>
      <c r="B29" s="174"/>
      <c r="C29" s="168" t="s">
        <v>227</v>
      </c>
      <c r="D29" s="173" t="s">
        <v>4</v>
      </c>
      <c r="E29" s="162">
        <v>95.21</v>
      </c>
      <c r="F29" s="77"/>
      <c r="G29" s="18"/>
      <c r="H29" s="76"/>
      <c r="I29" s="77"/>
      <c r="J29" s="77"/>
      <c r="K29" s="165">
        <f t="shared" si="6"/>
        <v>0</v>
      </c>
      <c r="L29" s="76">
        <f t="shared" si="1"/>
        <v>0</v>
      </c>
      <c r="M29" s="76">
        <f t="shared" si="2"/>
        <v>0</v>
      </c>
      <c r="N29" s="76">
        <f t="shared" si="3"/>
        <v>0</v>
      </c>
      <c r="O29" s="76">
        <f t="shared" si="4"/>
        <v>0</v>
      </c>
      <c r="P29" s="165">
        <f t="shared" si="5"/>
        <v>0</v>
      </c>
    </row>
    <row r="30" spans="1:16" s="75" customFormat="1" ht="25.5">
      <c r="A30" s="141" t="s">
        <v>185</v>
      </c>
      <c r="B30" s="174"/>
      <c r="C30" s="355" t="s">
        <v>403</v>
      </c>
      <c r="D30" s="173" t="s">
        <v>104</v>
      </c>
      <c r="E30" s="162">
        <v>25.2</v>
      </c>
      <c r="F30" s="77"/>
      <c r="G30" s="18"/>
      <c r="H30" s="76"/>
      <c r="I30" s="77"/>
      <c r="J30" s="77"/>
      <c r="K30" s="165">
        <f t="shared" si="6"/>
        <v>0</v>
      </c>
      <c r="L30" s="76">
        <f t="shared" si="1"/>
        <v>0</v>
      </c>
      <c r="M30" s="76">
        <f t="shared" si="2"/>
        <v>0</v>
      </c>
      <c r="N30" s="76">
        <f t="shared" si="3"/>
        <v>0</v>
      </c>
      <c r="O30" s="76">
        <f t="shared" si="4"/>
        <v>0</v>
      </c>
      <c r="P30" s="165">
        <f t="shared" si="5"/>
        <v>0</v>
      </c>
    </row>
    <row r="31" spans="1:16" s="75" customFormat="1" ht="25.5">
      <c r="A31" s="141" t="s">
        <v>276</v>
      </c>
      <c r="B31" s="174"/>
      <c r="C31" s="355" t="s">
        <v>404</v>
      </c>
      <c r="D31" s="173" t="s">
        <v>104</v>
      </c>
      <c r="E31" s="162">
        <v>67</v>
      </c>
      <c r="F31" s="77"/>
      <c r="G31" s="18"/>
      <c r="H31" s="76"/>
      <c r="I31" s="77"/>
      <c r="J31" s="77"/>
      <c r="K31" s="165">
        <f t="shared" si="6"/>
        <v>0</v>
      </c>
      <c r="L31" s="76">
        <f t="shared" si="1"/>
        <v>0</v>
      </c>
      <c r="M31" s="76">
        <f t="shared" si="2"/>
        <v>0</v>
      </c>
      <c r="N31" s="76">
        <f t="shared" si="3"/>
        <v>0</v>
      </c>
      <c r="O31" s="76">
        <f t="shared" si="4"/>
        <v>0</v>
      </c>
      <c r="P31" s="165">
        <f t="shared" si="5"/>
        <v>0</v>
      </c>
    </row>
    <row r="32" spans="1:16" s="75" customFormat="1" ht="25.5">
      <c r="A32" s="141" t="s">
        <v>277</v>
      </c>
      <c r="B32" s="174"/>
      <c r="C32" s="168" t="s">
        <v>186</v>
      </c>
      <c r="D32" s="173" t="s">
        <v>103</v>
      </c>
      <c r="E32" s="162">
        <v>2</v>
      </c>
      <c r="F32" s="77"/>
      <c r="G32" s="18"/>
      <c r="H32" s="76"/>
      <c r="I32" s="77"/>
      <c r="J32" s="77"/>
      <c r="K32" s="165">
        <f t="shared" si="6"/>
        <v>0</v>
      </c>
      <c r="L32" s="76">
        <f t="shared" si="1"/>
        <v>0</v>
      </c>
      <c r="M32" s="76">
        <f t="shared" si="2"/>
        <v>0</v>
      </c>
      <c r="N32" s="76">
        <f t="shared" si="3"/>
        <v>0</v>
      </c>
      <c r="O32" s="76">
        <f t="shared" si="4"/>
        <v>0</v>
      </c>
      <c r="P32" s="165">
        <f t="shared" si="5"/>
        <v>0</v>
      </c>
    </row>
    <row r="33" spans="1:16" s="1" customFormat="1">
      <c r="A33" s="141">
        <v>2</v>
      </c>
      <c r="B33" s="174"/>
      <c r="C33" s="172" t="s">
        <v>295</v>
      </c>
      <c r="D33" s="173"/>
      <c r="E33" s="162"/>
      <c r="F33" s="77"/>
      <c r="G33" s="18"/>
      <c r="H33" s="76"/>
      <c r="I33" s="77"/>
      <c r="J33" s="77"/>
      <c r="K33" s="165"/>
      <c r="L33" s="76"/>
      <c r="M33" s="76"/>
      <c r="N33" s="76"/>
      <c r="O33" s="76"/>
      <c r="P33" s="165"/>
    </row>
    <row r="34" spans="1:16" s="75" customFormat="1">
      <c r="A34" s="183" t="s">
        <v>65</v>
      </c>
      <c r="B34" s="174"/>
      <c r="C34" s="168" t="s">
        <v>194</v>
      </c>
      <c r="D34" s="173" t="s">
        <v>103</v>
      </c>
      <c r="E34" s="162">
        <v>1</v>
      </c>
      <c r="F34" s="77"/>
      <c r="G34" s="18"/>
      <c r="H34" s="76"/>
      <c r="I34" s="77"/>
      <c r="J34" s="77"/>
      <c r="K34" s="165">
        <f t="shared" ref="K34" si="7">SUM(H34:J34)</f>
        <v>0</v>
      </c>
      <c r="L34" s="76">
        <f>ROUND(E34*F34,2)</f>
        <v>0</v>
      </c>
      <c r="M34" s="76">
        <f>ROUND(E34*H34,2)</f>
        <v>0</v>
      </c>
      <c r="N34" s="76">
        <f>ROUND(I34*E34,2)</f>
        <v>0</v>
      </c>
      <c r="O34" s="76">
        <f>ROUND(E34*J34,2)</f>
        <v>0</v>
      </c>
      <c r="P34" s="165">
        <f>SUM(M34:O34)</f>
        <v>0</v>
      </c>
    </row>
    <row r="35" spans="1:16" s="75" customFormat="1">
      <c r="A35" s="86"/>
      <c r="B35" s="87"/>
      <c r="C35" s="313" t="s">
        <v>257</v>
      </c>
      <c r="D35" s="304"/>
      <c r="E35" s="304"/>
      <c r="F35" s="304"/>
      <c r="G35" s="304"/>
      <c r="H35" s="304"/>
      <c r="I35" s="304"/>
      <c r="J35" s="304"/>
      <c r="K35" s="305"/>
      <c r="L35" s="139">
        <f>SUM(L17:L34)</f>
        <v>0</v>
      </c>
      <c r="M35" s="139">
        <f>SUM(M17:M34)</f>
        <v>0</v>
      </c>
      <c r="N35" s="139">
        <f>SUM(N17:N34)</f>
        <v>0</v>
      </c>
      <c r="O35" s="178">
        <f>SUM(O17:O34)</f>
        <v>0</v>
      </c>
      <c r="P35" s="179">
        <f>SUM(P17:P34)</f>
        <v>0</v>
      </c>
    </row>
    <row r="37" spans="1:16">
      <c r="A37" s="60"/>
      <c r="B37" s="16"/>
      <c r="C37" s="17"/>
      <c r="D37" s="16"/>
      <c r="E37" s="60"/>
    </row>
    <row r="38" spans="1:16">
      <c r="A38"/>
      <c r="B38" s="112" t="s">
        <v>39</v>
      </c>
      <c r="C38" s="113"/>
      <c r="D38" s="116"/>
      <c r="E38"/>
    </row>
    <row r="39" spans="1:16" ht="16.5">
      <c r="A39"/>
      <c r="B39" s="115"/>
      <c r="C39" s="115"/>
      <c r="D39" s="116"/>
      <c r="E39"/>
    </row>
    <row r="40" spans="1:16" ht="16.5">
      <c r="A40"/>
      <c r="B40" s="115"/>
      <c r="C40" s="115"/>
      <c r="D40" s="116"/>
      <c r="E40"/>
    </row>
    <row r="41" spans="1:16">
      <c r="A41"/>
      <c r="B41" s="16"/>
      <c r="C41" s="17"/>
      <c r="D41" s="16"/>
      <c r="E41"/>
    </row>
  </sheetData>
  <mergeCells count="16">
    <mergeCell ref="C35:K35"/>
    <mergeCell ref="F13:K13"/>
    <mergeCell ref="L13:P13"/>
    <mergeCell ref="A13:A14"/>
    <mergeCell ref="B13:B14"/>
    <mergeCell ref="C13:C14"/>
    <mergeCell ref="D13:D14"/>
    <mergeCell ref="E13:E14"/>
    <mergeCell ref="A5:B5"/>
    <mergeCell ref="A6:B6"/>
    <mergeCell ref="A7:B7"/>
    <mergeCell ref="A8:B8"/>
    <mergeCell ref="A9:P9"/>
    <mergeCell ref="C5:D5"/>
    <mergeCell ref="C6:D6"/>
    <mergeCell ref="C7:D7"/>
  </mergeCells>
  <printOptions horizontalCentered="1"/>
  <pageMargins left="0.78740157480314965" right="0.23622047244094491" top="0.59055118110236227" bottom="0.39370078740157483" header="0.51181102362204722" footer="0.51181102362204722"/>
  <pageSetup paperSize="9" scale="86" firstPageNumber="0" fitToHeight="0" orientation="landscape" r:id="rId1"/>
  <headerFooter alignWithMargins="0"/>
  <rowBreaks count="1" manualBreakCount="1">
    <brk id="3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BA66"/>
  <sheetViews>
    <sheetView topLeftCell="A39" zoomScaleNormal="100" zoomScaleSheetLayoutView="100" workbookViewId="0">
      <selection activeCell="C61" sqref="C61:K61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39.85546875" style="16" customWidth="1"/>
    <col min="4" max="4" width="10.140625" style="17" customWidth="1"/>
    <col min="5" max="5" width="8.85546875" style="17" bestFit="1" customWidth="1"/>
    <col min="6" max="6" width="5.7109375" style="17" bestFit="1" customWidth="1"/>
    <col min="7" max="7" width="11.7109375" style="17" customWidth="1"/>
    <col min="8" max="8" width="5.7109375" style="17" bestFit="1" customWidth="1"/>
    <col min="9" max="9" width="9.7109375" style="17" customWidth="1"/>
    <col min="10" max="10" width="5.5703125" style="17" bestFit="1" customWidth="1"/>
    <col min="11" max="11" width="7.7109375" style="17" customWidth="1"/>
    <col min="12" max="12" width="7" style="17" bestFit="1" customWidth="1"/>
    <col min="13" max="13" width="9.85546875" style="17" customWidth="1"/>
    <col min="14" max="14" width="9.28515625" style="17" customWidth="1"/>
    <col min="15" max="15" width="6.85546875" style="17" customWidth="1"/>
    <col min="16" max="16" width="8.85546875" style="17" customWidth="1"/>
    <col min="17" max="16384" width="11.5703125" style="16"/>
  </cols>
  <sheetData>
    <row r="1" spans="1:53" s="75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53" s="75" customFormat="1" ht="12.75" customHeight="1">
      <c r="B2" s="37"/>
      <c r="C2" s="37"/>
      <c r="D2" s="37"/>
      <c r="E2" s="37"/>
      <c r="F2" s="37"/>
      <c r="G2" s="38" t="s">
        <v>305</v>
      </c>
      <c r="H2" s="37"/>
      <c r="I2" s="37"/>
      <c r="J2" s="37"/>
      <c r="K2" s="37"/>
      <c r="L2" s="37"/>
      <c r="M2" s="37"/>
      <c r="N2" s="37"/>
      <c r="O2" s="37"/>
      <c r="P2" s="37"/>
    </row>
    <row r="3" spans="1:53" s="75" customFormat="1" ht="12.75" customHeight="1">
      <c r="B3" s="7"/>
      <c r="C3" s="7"/>
      <c r="D3" s="7"/>
      <c r="E3" s="7"/>
      <c r="F3" s="7"/>
      <c r="G3" s="6" t="s">
        <v>260</v>
      </c>
      <c r="H3" s="7"/>
      <c r="I3" s="7"/>
      <c r="J3" s="7"/>
      <c r="K3" s="7"/>
      <c r="L3" s="7"/>
      <c r="M3" s="7"/>
      <c r="N3" s="7"/>
      <c r="O3" s="7"/>
      <c r="P3" s="7"/>
    </row>
    <row r="4" spans="1:53" s="75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53" s="75" customFormat="1" ht="26.25" customHeight="1">
      <c r="A5" s="307" t="s">
        <v>20</v>
      </c>
      <c r="B5" s="307"/>
      <c r="C5" s="310" t="str">
        <f>'5'!C5:D5</f>
        <v>Daudzdzīvokļu dzīvojamās mājas fasādes vienkāršotā atjaunošana, kad. Nr.32605130025001</v>
      </c>
      <c r="D5" s="310"/>
      <c r="E5" s="66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20"/>
      <c r="R5" s="20"/>
      <c r="S5" s="20"/>
      <c r="T5" s="20"/>
    </row>
    <row r="6" spans="1:53" s="75" customFormat="1" ht="13.5" customHeight="1">
      <c r="A6" s="308" t="s">
        <v>21</v>
      </c>
      <c r="B6" s="308"/>
      <c r="C6" s="312" t="str">
        <f>'5'!C6:D6</f>
        <v>Daudzdzīvokļu dzīvojamās mājas fasādes vienkāršotā atjaunošana</v>
      </c>
      <c r="D6" s="31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0"/>
      <c r="R6" s="20"/>
      <c r="S6" s="20"/>
      <c r="T6" s="20"/>
    </row>
    <row r="7" spans="1:53" s="75" customFormat="1" ht="13.5" customHeight="1">
      <c r="A7" s="308" t="s">
        <v>22</v>
      </c>
      <c r="B7" s="308"/>
      <c r="C7" s="312" t="str">
        <f>'5'!C7:D7</f>
        <v>Parka iela 25 , Koknese, LV-5113</v>
      </c>
      <c r="D7" s="312"/>
      <c r="E7" s="6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</row>
    <row r="8" spans="1:53" s="75" customFormat="1" ht="13.5" customHeight="1">
      <c r="A8" s="308" t="s">
        <v>23</v>
      </c>
      <c r="B8" s="308"/>
      <c r="C8" s="135"/>
      <c r="D8" s="134"/>
      <c r="E8" s="6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</row>
    <row r="9" spans="1:53" s="75" customFormat="1" ht="12.75" customHeight="1">
      <c r="A9" s="309" t="s">
        <v>327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20"/>
      <c r="R9" s="20"/>
      <c r="S9" s="20"/>
      <c r="T9" s="20"/>
    </row>
    <row r="10" spans="1:53" s="75" customFormat="1">
      <c r="A10" s="85"/>
      <c r="B10" s="85"/>
      <c r="C10" s="9"/>
      <c r="D10" s="9"/>
      <c r="E10" s="9"/>
      <c r="F10" s="11"/>
      <c r="G10" s="85"/>
      <c r="H10" s="85"/>
      <c r="I10" s="85"/>
      <c r="J10" s="85"/>
      <c r="K10" s="9"/>
      <c r="L10" s="9"/>
      <c r="M10" s="19" t="s">
        <v>29</v>
      </c>
      <c r="N10" s="12">
        <f>P61</f>
        <v>0</v>
      </c>
      <c r="O10" s="9" t="s">
        <v>138</v>
      </c>
      <c r="P10" s="85"/>
      <c r="Q10" s="20"/>
      <c r="R10" s="20"/>
      <c r="S10" s="20"/>
      <c r="T10" s="20"/>
    </row>
    <row r="11" spans="1:53" s="75" customFormat="1">
      <c r="A11" s="11"/>
      <c r="B11" s="11"/>
      <c r="C11" s="21"/>
      <c r="D11" s="21"/>
      <c r="E11" s="21"/>
      <c r="F11" s="9"/>
      <c r="G11" s="11"/>
      <c r="H11" s="11"/>
      <c r="I11" s="11"/>
      <c r="J11" s="11"/>
      <c r="K11" s="21"/>
      <c r="L11" s="21"/>
      <c r="M11" s="136"/>
      <c r="N11" s="13"/>
      <c r="O11" s="21"/>
      <c r="P11" s="11"/>
      <c r="Q11" s="137"/>
      <c r="R11" s="137"/>
      <c r="S11" s="137"/>
      <c r="T11" s="137"/>
    </row>
    <row r="12" spans="1:53" s="75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5"/>
      <c r="N12" s="11"/>
      <c r="O12" s="11"/>
      <c r="P12" s="11"/>
      <c r="Q12" s="20"/>
      <c r="R12" s="20"/>
      <c r="S12" s="20"/>
      <c r="T12" s="20"/>
    </row>
    <row r="13" spans="1:53" s="75" customFormat="1" ht="13.15" customHeight="1">
      <c r="A13" s="306" t="s">
        <v>24</v>
      </c>
      <c r="B13" s="306" t="s">
        <v>0</v>
      </c>
      <c r="C13" s="306" t="s">
        <v>19</v>
      </c>
      <c r="D13" s="306" t="s">
        <v>1</v>
      </c>
      <c r="E13" s="311" t="s">
        <v>2</v>
      </c>
      <c r="F13" s="306" t="s">
        <v>7</v>
      </c>
      <c r="G13" s="306"/>
      <c r="H13" s="306"/>
      <c r="I13" s="306"/>
      <c r="J13" s="306"/>
      <c r="K13" s="306"/>
      <c r="L13" s="306" t="s">
        <v>8</v>
      </c>
      <c r="M13" s="306"/>
      <c r="N13" s="306"/>
      <c r="O13" s="306"/>
      <c r="P13" s="306"/>
      <c r="Q13" s="20"/>
      <c r="R13" s="20"/>
      <c r="S13" s="20"/>
      <c r="T13" s="20"/>
    </row>
    <row r="14" spans="1:53" s="7" customFormat="1" ht="38.25">
      <c r="A14" s="306"/>
      <c r="B14" s="306"/>
      <c r="C14" s="306"/>
      <c r="D14" s="306"/>
      <c r="E14" s="311"/>
      <c r="F14" s="151" t="s">
        <v>25</v>
      </c>
      <c r="G14" s="151" t="s">
        <v>139</v>
      </c>
      <c r="H14" s="151" t="s">
        <v>140</v>
      </c>
      <c r="I14" s="151" t="s">
        <v>303</v>
      </c>
      <c r="J14" s="151" t="s">
        <v>141</v>
      </c>
      <c r="K14" s="163" t="s">
        <v>142</v>
      </c>
      <c r="L14" s="151" t="s">
        <v>26</v>
      </c>
      <c r="M14" s="151" t="s">
        <v>140</v>
      </c>
      <c r="N14" s="151" t="s">
        <v>303</v>
      </c>
      <c r="O14" s="151" t="s">
        <v>141</v>
      </c>
      <c r="P14" s="163" t="s">
        <v>143</v>
      </c>
      <c r="Q14" s="20"/>
      <c r="R14" s="20"/>
      <c r="S14" s="20"/>
      <c r="T14" s="20"/>
    </row>
    <row r="15" spans="1:53" s="7" customFormat="1" ht="14.25" thickBot="1">
      <c r="A15" s="157">
        <v>1</v>
      </c>
      <c r="B15" s="157">
        <v>2</v>
      </c>
      <c r="C15" s="157">
        <v>3</v>
      </c>
      <c r="D15" s="157">
        <v>4</v>
      </c>
      <c r="E15" s="160">
        <v>5</v>
      </c>
      <c r="F15" s="157">
        <v>6</v>
      </c>
      <c r="G15" s="157">
        <v>7</v>
      </c>
      <c r="H15" s="157">
        <v>8</v>
      </c>
      <c r="I15" s="157">
        <v>9</v>
      </c>
      <c r="J15" s="157">
        <v>10</v>
      </c>
      <c r="K15" s="160">
        <v>11</v>
      </c>
      <c r="L15" s="157">
        <v>12</v>
      </c>
      <c r="M15" s="157">
        <v>13</v>
      </c>
      <c r="N15" s="157">
        <v>14</v>
      </c>
      <c r="O15" s="157">
        <v>15</v>
      </c>
      <c r="P15" s="160">
        <v>16</v>
      </c>
      <c r="Q15" s="20"/>
      <c r="R15" s="20"/>
      <c r="S15" s="20"/>
      <c r="T15" s="20"/>
    </row>
    <row r="16" spans="1:53" s="105" customFormat="1" ht="13.5" thickTop="1">
      <c r="A16" s="196"/>
      <c r="B16" s="197"/>
      <c r="C16" s="198" t="s">
        <v>260</v>
      </c>
      <c r="D16" s="197"/>
      <c r="E16" s="205"/>
      <c r="F16" s="199"/>
      <c r="G16" s="200"/>
      <c r="H16" s="201"/>
      <c r="I16" s="199"/>
      <c r="J16" s="199"/>
      <c r="K16" s="164"/>
      <c r="L16" s="201"/>
      <c r="M16" s="201"/>
      <c r="N16" s="201"/>
      <c r="O16" s="201"/>
      <c r="P16" s="16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</row>
    <row r="17" spans="1:16" s="104" customFormat="1">
      <c r="A17" s="185">
        <v>1</v>
      </c>
      <c r="B17" s="186"/>
      <c r="C17" s="347" t="s">
        <v>393</v>
      </c>
      <c r="D17" s="188" t="s">
        <v>5</v>
      </c>
      <c r="E17" s="206">
        <v>30</v>
      </c>
      <c r="F17" s="90"/>
      <c r="G17" s="106"/>
      <c r="H17" s="89"/>
      <c r="I17" s="90"/>
      <c r="J17" s="90"/>
      <c r="K17" s="165">
        <f>SUM(H17:J17)</f>
        <v>0</v>
      </c>
      <c r="L17" s="89">
        <f t="shared" ref="L17:L25" si="0">ROUND(E17*F17,2)</f>
        <v>0</v>
      </c>
      <c r="M17" s="89">
        <f t="shared" ref="M17:M25" si="1">ROUND(E17*H17,2)</f>
        <v>0</v>
      </c>
      <c r="N17" s="89">
        <f t="shared" ref="N17:N25" si="2">ROUND(I17*E17,2)</f>
        <v>0</v>
      </c>
      <c r="O17" s="89">
        <f t="shared" ref="O17:O25" si="3">ROUND(E17*J17,2)</f>
        <v>0</v>
      </c>
      <c r="P17" s="165">
        <f t="shared" ref="P17:P25" si="4">SUM(M17:O17)</f>
        <v>0</v>
      </c>
    </row>
    <row r="18" spans="1:16" s="104" customFormat="1">
      <c r="A18" s="185">
        <v>2</v>
      </c>
      <c r="B18" s="186"/>
      <c r="C18" s="347" t="s">
        <v>394</v>
      </c>
      <c r="D18" s="188" t="s">
        <v>5</v>
      </c>
      <c r="E18" s="206">
        <v>185</v>
      </c>
      <c r="F18" s="90"/>
      <c r="G18" s="106"/>
      <c r="H18" s="89"/>
      <c r="I18" s="90"/>
      <c r="J18" s="90"/>
      <c r="K18" s="165">
        <f t="shared" ref="K18:K25" si="5">SUM(H18:J18)</f>
        <v>0</v>
      </c>
      <c r="L18" s="89">
        <f t="shared" si="0"/>
        <v>0</v>
      </c>
      <c r="M18" s="89">
        <f t="shared" si="1"/>
        <v>0</v>
      </c>
      <c r="N18" s="89">
        <f t="shared" si="2"/>
        <v>0</v>
      </c>
      <c r="O18" s="89">
        <f t="shared" si="3"/>
        <v>0</v>
      </c>
      <c r="P18" s="165">
        <f t="shared" si="4"/>
        <v>0</v>
      </c>
    </row>
    <row r="19" spans="1:16" s="104" customFormat="1">
      <c r="A19" s="185">
        <v>3</v>
      </c>
      <c r="B19" s="186"/>
      <c r="C19" s="347" t="s">
        <v>395</v>
      </c>
      <c r="D19" s="188" t="s">
        <v>5</v>
      </c>
      <c r="E19" s="206">
        <v>80</v>
      </c>
      <c r="F19" s="90"/>
      <c r="G19" s="106"/>
      <c r="H19" s="89"/>
      <c r="I19" s="90"/>
      <c r="J19" s="90"/>
      <c r="K19" s="165">
        <f t="shared" si="5"/>
        <v>0</v>
      </c>
      <c r="L19" s="89">
        <f t="shared" si="0"/>
        <v>0</v>
      </c>
      <c r="M19" s="89">
        <f t="shared" si="1"/>
        <v>0</v>
      </c>
      <c r="N19" s="89">
        <f t="shared" si="2"/>
        <v>0</v>
      </c>
      <c r="O19" s="89">
        <f t="shared" si="3"/>
        <v>0</v>
      </c>
      <c r="P19" s="165">
        <f t="shared" si="4"/>
        <v>0</v>
      </c>
    </row>
    <row r="20" spans="1:16" s="104" customFormat="1">
      <c r="A20" s="185">
        <v>4</v>
      </c>
      <c r="B20" s="186"/>
      <c r="C20" s="187" t="s">
        <v>262</v>
      </c>
      <c r="D20" s="188" t="s">
        <v>103</v>
      </c>
      <c r="E20" s="207">
        <v>1</v>
      </c>
      <c r="F20" s="90"/>
      <c r="G20" s="106"/>
      <c r="H20" s="89"/>
      <c r="I20" s="90"/>
      <c r="J20" s="90"/>
      <c r="K20" s="165">
        <f t="shared" si="5"/>
        <v>0</v>
      </c>
      <c r="L20" s="89">
        <f t="shared" si="0"/>
        <v>0</v>
      </c>
      <c r="M20" s="89">
        <f t="shared" si="1"/>
        <v>0</v>
      </c>
      <c r="N20" s="89">
        <f t="shared" si="2"/>
        <v>0</v>
      </c>
      <c r="O20" s="89">
        <f t="shared" si="3"/>
        <v>0</v>
      </c>
      <c r="P20" s="165">
        <f t="shared" si="4"/>
        <v>0</v>
      </c>
    </row>
    <row r="21" spans="1:16" s="104" customFormat="1">
      <c r="A21" s="185">
        <v>5</v>
      </c>
      <c r="B21" s="186"/>
      <c r="C21" s="187" t="s">
        <v>263</v>
      </c>
      <c r="D21" s="188" t="s">
        <v>44</v>
      </c>
      <c r="E21" s="207">
        <v>13</v>
      </c>
      <c r="F21" s="90"/>
      <c r="G21" s="106"/>
      <c r="H21" s="89"/>
      <c r="I21" s="90"/>
      <c r="J21" s="90"/>
      <c r="K21" s="165">
        <f t="shared" si="5"/>
        <v>0</v>
      </c>
      <c r="L21" s="89">
        <f t="shared" si="0"/>
        <v>0</v>
      </c>
      <c r="M21" s="89">
        <f t="shared" si="1"/>
        <v>0</v>
      </c>
      <c r="N21" s="89">
        <f t="shared" si="2"/>
        <v>0</v>
      </c>
      <c r="O21" s="89">
        <f t="shared" si="3"/>
        <v>0</v>
      </c>
      <c r="P21" s="165">
        <f t="shared" si="4"/>
        <v>0</v>
      </c>
    </row>
    <row r="22" spans="1:16" s="104" customFormat="1">
      <c r="A22" s="185">
        <v>6</v>
      </c>
      <c r="B22" s="186"/>
      <c r="C22" s="187" t="s">
        <v>264</v>
      </c>
      <c r="D22" s="188" t="s">
        <v>44</v>
      </c>
      <c r="E22" s="207">
        <v>18</v>
      </c>
      <c r="F22" s="90"/>
      <c r="G22" s="106"/>
      <c r="H22" s="89"/>
      <c r="I22" s="90"/>
      <c r="J22" s="90"/>
      <c r="K22" s="165">
        <f t="shared" si="5"/>
        <v>0</v>
      </c>
      <c r="L22" s="89">
        <f t="shared" si="0"/>
        <v>0</v>
      </c>
      <c r="M22" s="89">
        <f t="shared" si="1"/>
        <v>0</v>
      </c>
      <c r="N22" s="89">
        <f t="shared" si="2"/>
        <v>0</v>
      </c>
      <c r="O22" s="89">
        <f t="shared" si="3"/>
        <v>0</v>
      </c>
      <c r="P22" s="165">
        <f t="shared" si="4"/>
        <v>0</v>
      </c>
    </row>
    <row r="23" spans="1:16" s="104" customFormat="1" ht="25.5">
      <c r="A23" s="185">
        <v>7</v>
      </c>
      <c r="B23" s="186"/>
      <c r="C23" s="187" t="s">
        <v>366</v>
      </c>
      <c r="D23" s="188" t="s">
        <v>44</v>
      </c>
      <c r="E23" s="207">
        <v>12</v>
      </c>
      <c r="F23" s="90"/>
      <c r="G23" s="106"/>
      <c r="H23" s="89"/>
      <c r="I23" s="90"/>
      <c r="J23" s="90"/>
      <c r="K23" s="165">
        <f t="shared" si="5"/>
        <v>0</v>
      </c>
      <c r="L23" s="89">
        <f t="shared" si="0"/>
        <v>0</v>
      </c>
      <c r="M23" s="89">
        <f t="shared" si="1"/>
        <v>0</v>
      </c>
      <c r="N23" s="89">
        <f t="shared" si="2"/>
        <v>0</v>
      </c>
      <c r="O23" s="89">
        <f t="shared" si="3"/>
        <v>0</v>
      </c>
      <c r="P23" s="165">
        <f t="shared" si="4"/>
        <v>0</v>
      </c>
    </row>
    <row r="24" spans="1:16" s="104" customFormat="1">
      <c r="A24" s="185">
        <v>8</v>
      </c>
      <c r="B24" s="186"/>
      <c r="C24" s="189" t="s">
        <v>265</v>
      </c>
      <c r="D24" s="188" t="s">
        <v>103</v>
      </c>
      <c r="E24" s="228">
        <v>72</v>
      </c>
      <c r="F24" s="90"/>
      <c r="G24" s="106"/>
      <c r="H24" s="89"/>
      <c r="I24" s="90"/>
      <c r="J24" s="90"/>
      <c r="K24" s="165">
        <f t="shared" si="5"/>
        <v>0</v>
      </c>
      <c r="L24" s="89">
        <f t="shared" si="0"/>
        <v>0</v>
      </c>
      <c r="M24" s="89">
        <f t="shared" si="1"/>
        <v>0</v>
      </c>
      <c r="N24" s="89">
        <f t="shared" si="2"/>
        <v>0</v>
      </c>
      <c r="O24" s="89">
        <f t="shared" si="3"/>
        <v>0</v>
      </c>
      <c r="P24" s="165">
        <f t="shared" si="4"/>
        <v>0</v>
      </c>
    </row>
    <row r="25" spans="1:16" s="25" customFormat="1">
      <c r="A25" s="211">
        <v>9</v>
      </c>
      <c r="B25" s="173"/>
      <c r="C25" s="191" t="s">
        <v>266</v>
      </c>
      <c r="D25" s="220" t="s">
        <v>44</v>
      </c>
      <c r="E25" s="207">
        <v>6</v>
      </c>
      <c r="F25" s="77"/>
      <c r="G25" s="18"/>
      <c r="H25" s="76"/>
      <c r="I25" s="77"/>
      <c r="J25" s="77"/>
      <c r="K25" s="165">
        <f t="shared" si="5"/>
        <v>0</v>
      </c>
      <c r="L25" s="76">
        <f t="shared" si="0"/>
        <v>0</v>
      </c>
      <c r="M25" s="76">
        <f t="shared" si="1"/>
        <v>0</v>
      </c>
      <c r="N25" s="76">
        <f t="shared" si="2"/>
        <v>0</v>
      </c>
      <c r="O25" s="76">
        <f t="shared" si="3"/>
        <v>0</v>
      </c>
      <c r="P25" s="165">
        <f t="shared" si="4"/>
        <v>0</v>
      </c>
    </row>
    <row r="26" spans="1:16" s="25" customFormat="1">
      <c r="A26" s="211">
        <v>10</v>
      </c>
      <c r="B26" s="173"/>
      <c r="C26" s="191" t="s">
        <v>367</v>
      </c>
      <c r="D26" s="220" t="s">
        <v>44</v>
      </c>
      <c r="E26" s="207">
        <v>108</v>
      </c>
      <c r="F26" s="77"/>
      <c r="G26" s="18"/>
      <c r="H26" s="76"/>
      <c r="I26" s="77"/>
      <c r="J26" s="77"/>
      <c r="K26" s="165">
        <f t="shared" ref="K26:K28" si="6">SUM(H26:J26)</f>
        <v>0</v>
      </c>
      <c r="L26" s="76">
        <f t="shared" ref="L26:L60" si="7">ROUND(E26*F26,2)</f>
        <v>0</v>
      </c>
      <c r="M26" s="76">
        <f t="shared" ref="M26:M60" si="8">ROUND(E26*H26,2)</f>
        <v>0</v>
      </c>
      <c r="N26" s="76">
        <f t="shared" ref="N26:N60" si="9">ROUND(I26*E26,2)</f>
        <v>0</v>
      </c>
      <c r="O26" s="76">
        <f t="shared" ref="O26:O60" si="10">ROUND(E26*J26,2)</f>
        <v>0</v>
      </c>
      <c r="P26" s="165">
        <f t="shared" ref="P26:P60" si="11">SUM(M26:O26)</f>
        <v>0</v>
      </c>
    </row>
    <row r="27" spans="1:16" s="25" customFormat="1" ht="25.5">
      <c r="A27" s="211">
        <v>11</v>
      </c>
      <c r="B27" s="173"/>
      <c r="C27" s="221" t="s">
        <v>391</v>
      </c>
      <c r="D27" s="220" t="s">
        <v>44</v>
      </c>
      <c r="E27" s="207">
        <v>108</v>
      </c>
      <c r="F27" s="77"/>
      <c r="G27" s="18"/>
      <c r="H27" s="76"/>
      <c r="I27" s="77"/>
      <c r="J27" s="77"/>
      <c r="K27" s="165">
        <f t="shared" si="6"/>
        <v>0</v>
      </c>
      <c r="L27" s="76">
        <f t="shared" si="7"/>
        <v>0</v>
      </c>
      <c r="M27" s="76">
        <f t="shared" si="8"/>
        <v>0</v>
      </c>
      <c r="N27" s="76">
        <f t="shared" si="9"/>
        <v>0</v>
      </c>
      <c r="O27" s="76">
        <f t="shared" si="10"/>
        <v>0</v>
      </c>
      <c r="P27" s="165">
        <f t="shared" si="11"/>
        <v>0</v>
      </c>
    </row>
    <row r="28" spans="1:16" s="25" customFormat="1" ht="25.5">
      <c r="A28" s="211">
        <v>12</v>
      </c>
      <c r="B28" s="173"/>
      <c r="C28" s="221" t="s">
        <v>368</v>
      </c>
      <c r="D28" s="220" t="s">
        <v>44</v>
      </c>
      <c r="E28" s="207">
        <v>112</v>
      </c>
      <c r="F28" s="77"/>
      <c r="G28" s="18"/>
      <c r="H28" s="76"/>
      <c r="I28" s="77"/>
      <c r="J28" s="77"/>
      <c r="K28" s="165">
        <f t="shared" si="6"/>
        <v>0</v>
      </c>
      <c r="L28" s="76">
        <f t="shared" si="7"/>
        <v>0</v>
      </c>
      <c r="M28" s="76">
        <f t="shared" si="8"/>
        <v>0</v>
      </c>
      <c r="N28" s="76">
        <f t="shared" si="9"/>
        <v>0</v>
      </c>
      <c r="O28" s="76">
        <f t="shared" si="10"/>
        <v>0</v>
      </c>
      <c r="P28" s="165">
        <f t="shared" si="11"/>
        <v>0</v>
      </c>
    </row>
    <row r="29" spans="1:16" s="25" customFormat="1">
      <c r="A29" s="211">
        <v>13</v>
      </c>
      <c r="B29" s="173"/>
      <c r="C29" s="221" t="s">
        <v>267</v>
      </c>
      <c r="D29" s="220" t="s">
        <v>103</v>
      </c>
      <c r="E29" s="207">
        <v>1</v>
      </c>
      <c r="F29" s="77"/>
      <c r="G29" s="18"/>
      <c r="H29" s="76"/>
      <c r="I29" s="77"/>
      <c r="J29" s="77"/>
      <c r="K29" s="165">
        <f t="shared" ref="K29:K59" si="12">SUM(H29:J29)</f>
        <v>0</v>
      </c>
      <c r="L29" s="76">
        <f t="shared" si="7"/>
        <v>0</v>
      </c>
      <c r="M29" s="76">
        <f t="shared" si="8"/>
        <v>0</v>
      </c>
      <c r="N29" s="76">
        <f t="shared" si="9"/>
        <v>0</v>
      </c>
      <c r="O29" s="76">
        <f t="shared" si="10"/>
        <v>0</v>
      </c>
      <c r="P29" s="165">
        <f t="shared" si="11"/>
        <v>0</v>
      </c>
    </row>
    <row r="30" spans="1:16" s="25" customFormat="1" ht="25.5">
      <c r="A30" s="211">
        <v>14</v>
      </c>
      <c r="B30" s="173"/>
      <c r="C30" s="191" t="s">
        <v>369</v>
      </c>
      <c r="D30" s="220" t="s">
        <v>5</v>
      </c>
      <c r="E30" s="208">
        <v>30</v>
      </c>
      <c r="F30" s="77"/>
      <c r="G30" s="18"/>
      <c r="H30" s="76"/>
      <c r="I30" s="77"/>
      <c r="J30" s="77"/>
      <c r="K30" s="165">
        <f t="shared" si="12"/>
        <v>0</v>
      </c>
      <c r="L30" s="76">
        <f t="shared" si="7"/>
        <v>0</v>
      </c>
      <c r="M30" s="76">
        <f t="shared" si="8"/>
        <v>0</v>
      </c>
      <c r="N30" s="76">
        <f t="shared" si="9"/>
        <v>0</v>
      </c>
      <c r="O30" s="76">
        <f t="shared" si="10"/>
        <v>0</v>
      </c>
      <c r="P30" s="165">
        <f t="shared" si="11"/>
        <v>0</v>
      </c>
    </row>
    <row r="31" spans="1:16" s="25" customFormat="1" ht="25.5">
      <c r="A31" s="211">
        <v>15</v>
      </c>
      <c r="B31" s="173"/>
      <c r="C31" s="191" t="s">
        <v>370</v>
      </c>
      <c r="D31" s="220" t="s">
        <v>5</v>
      </c>
      <c r="E31" s="208">
        <v>250</v>
      </c>
      <c r="F31" s="77"/>
      <c r="G31" s="18"/>
      <c r="H31" s="76"/>
      <c r="I31" s="77"/>
      <c r="J31" s="77"/>
      <c r="K31" s="165">
        <f t="shared" si="12"/>
        <v>0</v>
      </c>
      <c r="L31" s="76">
        <f t="shared" si="7"/>
        <v>0</v>
      </c>
      <c r="M31" s="76">
        <f t="shared" si="8"/>
        <v>0</v>
      </c>
      <c r="N31" s="76">
        <f t="shared" si="9"/>
        <v>0</v>
      </c>
      <c r="O31" s="76">
        <f t="shared" si="10"/>
        <v>0</v>
      </c>
      <c r="P31" s="165">
        <f t="shared" si="11"/>
        <v>0</v>
      </c>
    </row>
    <row r="32" spans="1:16" s="25" customFormat="1" ht="25.5">
      <c r="A32" s="211">
        <v>16</v>
      </c>
      <c r="B32" s="173"/>
      <c r="C32" s="191" t="s">
        <v>371</v>
      </c>
      <c r="D32" s="220" t="s">
        <v>5</v>
      </c>
      <c r="E32" s="208">
        <v>90</v>
      </c>
      <c r="F32" s="77"/>
      <c r="G32" s="18"/>
      <c r="H32" s="76"/>
      <c r="I32" s="77"/>
      <c r="J32" s="77"/>
      <c r="K32" s="165">
        <f t="shared" si="12"/>
        <v>0</v>
      </c>
      <c r="L32" s="76">
        <f t="shared" si="7"/>
        <v>0</v>
      </c>
      <c r="M32" s="76">
        <f t="shared" si="8"/>
        <v>0</v>
      </c>
      <c r="N32" s="76">
        <f t="shared" si="9"/>
        <v>0</v>
      </c>
      <c r="O32" s="76">
        <f t="shared" si="10"/>
        <v>0</v>
      </c>
      <c r="P32" s="165">
        <f t="shared" si="11"/>
        <v>0</v>
      </c>
    </row>
    <row r="33" spans="1:16" s="104" customFormat="1" ht="25.5">
      <c r="A33" s="185">
        <v>17</v>
      </c>
      <c r="B33" s="186"/>
      <c r="C33" s="191" t="s">
        <v>372</v>
      </c>
      <c r="D33" s="188" t="s">
        <v>5</v>
      </c>
      <c r="E33" s="208">
        <v>90</v>
      </c>
      <c r="F33" s="90"/>
      <c r="G33" s="106"/>
      <c r="H33" s="89"/>
      <c r="I33" s="90"/>
      <c r="J33" s="90"/>
      <c r="K33" s="165">
        <f t="shared" si="12"/>
        <v>0</v>
      </c>
      <c r="L33" s="89">
        <f t="shared" si="7"/>
        <v>0</v>
      </c>
      <c r="M33" s="89">
        <f t="shared" si="8"/>
        <v>0</v>
      </c>
      <c r="N33" s="89">
        <f t="shared" si="9"/>
        <v>0</v>
      </c>
      <c r="O33" s="89">
        <f t="shared" si="10"/>
        <v>0</v>
      </c>
      <c r="P33" s="165">
        <f t="shared" si="11"/>
        <v>0</v>
      </c>
    </row>
    <row r="34" spans="1:16" s="104" customFormat="1" ht="25.5">
      <c r="A34" s="185">
        <v>18</v>
      </c>
      <c r="B34" s="186"/>
      <c r="C34" s="191" t="s">
        <v>373</v>
      </c>
      <c r="D34" s="188" t="s">
        <v>5</v>
      </c>
      <c r="E34" s="208">
        <v>70</v>
      </c>
      <c r="F34" s="90"/>
      <c r="G34" s="106"/>
      <c r="H34" s="89"/>
      <c r="I34" s="90"/>
      <c r="J34" s="90"/>
      <c r="K34" s="165">
        <f t="shared" si="12"/>
        <v>0</v>
      </c>
      <c r="L34" s="89">
        <f t="shared" si="7"/>
        <v>0</v>
      </c>
      <c r="M34" s="89">
        <f t="shared" si="8"/>
        <v>0</v>
      </c>
      <c r="N34" s="89">
        <f t="shared" si="9"/>
        <v>0</v>
      </c>
      <c r="O34" s="89">
        <f t="shared" si="10"/>
        <v>0</v>
      </c>
      <c r="P34" s="165">
        <f t="shared" si="11"/>
        <v>0</v>
      </c>
    </row>
    <row r="35" spans="1:16" s="104" customFormat="1" ht="25.5">
      <c r="A35" s="185">
        <v>19</v>
      </c>
      <c r="B35" s="186"/>
      <c r="C35" s="191" t="s">
        <v>374</v>
      </c>
      <c r="D35" s="188" t="s">
        <v>5</v>
      </c>
      <c r="E35" s="208">
        <v>60</v>
      </c>
      <c r="F35" s="90"/>
      <c r="G35" s="106"/>
      <c r="H35" s="89"/>
      <c r="I35" s="90"/>
      <c r="J35" s="90"/>
      <c r="K35" s="165">
        <f t="shared" si="12"/>
        <v>0</v>
      </c>
      <c r="L35" s="89">
        <f t="shared" si="7"/>
        <v>0</v>
      </c>
      <c r="M35" s="89">
        <f t="shared" si="8"/>
        <v>0</v>
      </c>
      <c r="N35" s="89">
        <f t="shared" si="9"/>
        <v>0</v>
      </c>
      <c r="O35" s="89">
        <f t="shared" si="10"/>
        <v>0</v>
      </c>
      <c r="P35" s="165">
        <f t="shared" si="11"/>
        <v>0</v>
      </c>
    </row>
    <row r="36" spans="1:16" s="104" customFormat="1">
      <c r="A36" s="185">
        <v>20</v>
      </c>
      <c r="B36" s="186"/>
      <c r="C36" s="192" t="s">
        <v>268</v>
      </c>
      <c r="D36" s="193" t="s">
        <v>103</v>
      </c>
      <c r="E36" s="209">
        <v>1</v>
      </c>
      <c r="F36" s="90"/>
      <c r="G36" s="106"/>
      <c r="H36" s="89"/>
      <c r="I36" s="90"/>
      <c r="J36" s="90"/>
      <c r="K36" s="165">
        <f t="shared" si="12"/>
        <v>0</v>
      </c>
      <c r="L36" s="89">
        <f t="shared" si="7"/>
        <v>0</v>
      </c>
      <c r="M36" s="89">
        <f t="shared" si="8"/>
        <v>0</v>
      </c>
      <c r="N36" s="89">
        <f t="shared" si="9"/>
        <v>0</v>
      </c>
      <c r="O36" s="89">
        <f t="shared" si="10"/>
        <v>0</v>
      </c>
      <c r="P36" s="165">
        <f t="shared" si="11"/>
        <v>0</v>
      </c>
    </row>
    <row r="37" spans="1:16" s="104" customFormat="1" ht="25.5">
      <c r="A37" s="185">
        <v>21</v>
      </c>
      <c r="B37" s="186"/>
      <c r="C37" s="192" t="s">
        <v>375</v>
      </c>
      <c r="D37" s="193" t="s">
        <v>44</v>
      </c>
      <c r="E37" s="209">
        <v>12</v>
      </c>
      <c r="F37" s="90"/>
      <c r="G37" s="106"/>
      <c r="H37" s="89"/>
      <c r="I37" s="90"/>
      <c r="J37" s="90"/>
      <c r="K37" s="165">
        <f t="shared" si="12"/>
        <v>0</v>
      </c>
      <c r="L37" s="89">
        <f t="shared" si="7"/>
        <v>0</v>
      </c>
      <c r="M37" s="89">
        <f t="shared" si="8"/>
        <v>0</v>
      </c>
      <c r="N37" s="89">
        <f t="shared" si="9"/>
        <v>0</v>
      </c>
      <c r="O37" s="89">
        <f t="shared" si="10"/>
        <v>0</v>
      </c>
      <c r="P37" s="165">
        <f t="shared" si="11"/>
        <v>0</v>
      </c>
    </row>
    <row r="38" spans="1:16" s="104" customFormat="1" ht="25.5">
      <c r="A38" s="185">
        <v>22</v>
      </c>
      <c r="B38" s="186"/>
      <c r="C38" s="192" t="s">
        <v>376</v>
      </c>
      <c r="D38" s="193" t="s">
        <v>44</v>
      </c>
      <c r="E38" s="209">
        <v>3</v>
      </c>
      <c r="F38" s="90"/>
      <c r="G38" s="106"/>
      <c r="H38" s="89"/>
      <c r="I38" s="90"/>
      <c r="J38" s="90"/>
      <c r="K38" s="165">
        <f t="shared" si="12"/>
        <v>0</v>
      </c>
      <c r="L38" s="89">
        <f t="shared" si="7"/>
        <v>0</v>
      </c>
      <c r="M38" s="89">
        <f t="shared" si="8"/>
        <v>0</v>
      </c>
      <c r="N38" s="89">
        <f t="shared" si="9"/>
        <v>0</v>
      </c>
      <c r="O38" s="89">
        <f t="shared" si="10"/>
        <v>0</v>
      </c>
      <c r="P38" s="165">
        <f t="shared" si="11"/>
        <v>0</v>
      </c>
    </row>
    <row r="39" spans="1:16" s="104" customFormat="1" ht="25.5">
      <c r="A39" s="185">
        <v>23</v>
      </c>
      <c r="B39" s="186"/>
      <c r="C39" s="192" t="s">
        <v>377</v>
      </c>
      <c r="D39" s="193" t="s">
        <v>44</v>
      </c>
      <c r="E39" s="209">
        <v>20</v>
      </c>
      <c r="F39" s="90"/>
      <c r="G39" s="106"/>
      <c r="H39" s="89"/>
      <c r="I39" s="90"/>
      <c r="J39" s="90"/>
      <c r="K39" s="165">
        <f t="shared" si="12"/>
        <v>0</v>
      </c>
      <c r="L39" s="89">
        <f t="shared" si="7"/>
        <v>0</v>
      </c>
      <c r="M39" s="89">
        <f t="shared" si="8"/>
        <v>0</v>
      </c>
      <c r="N39" s="89">
        <f t="shared" si="9"/>
        <v>0</v>
      </c>
      <c r="O39" s="89">
        <f t="shared" si="10"/>
        <v>0</v>
      </c>
      <c r="P39" s="165">
        <f t="shared" si="11"/>
        <v>0</v>
      </c>
    </row>
    <row r="40" spans="1:16" s="104" customFormat="1" ht="25.5">
      <c r="A40" s="185">
        <v>24</v>
      </c>
      <c r="B40" s="186"/>
      <c r="C40" s="192" t="s">
        <v>378</v>
      </c>
      <c r="D40" s="193" t="s">
        <v>44</v>
      </c>
      <c r="E40" s="209">
        <v>4</v>
      </c>
      <c r="F40" s="90"/>
      <c r="G40" s="106"/>
      <c r="H40" s="89"/>
      <c r="I40" s="90"/>
      <c r="J40" s="90"/>
      <c r="K40" s="165">
        <f t="shared" si="12"/>
        <v>0</v>
      </c>
      <c r="L40" s="89">
        <f t="shared" si="7"/>
        <v>0</v>
      </c>
      <c r="M40" s="89">
        <f t="shared" si="8"/>
        <v>0</v>
      </c>
      <c r="N40" s="89">
        <f t="shared" si="9"/>
        <v>0</v>
      </c>
      <c r="O40" s="89">
        <f t="shared" si="10"/>
        <v>0</v>
      </c>
      <c r="P40" s="165">
        <f t="shared" si="11"/>
        <v>0</v>
      </c>
    </row>
    <row r="41" spans="1:16" s="104" customFormat="1" ht="25.5">
      <c r="A41" s="185">
        <v>25</v>
      </c>
      <c r="B41" s="186"/>
      <c r="C41" s="192" t="s">
        <v>379</v>
      </c>
      <c r="D41" s="193" t="s">
        <v>44</v>
      </c>
      <c r="E41" s="209">
        <v>20</v>
      </c>
      <c r="F41" s="90"/>
      <c r="G41" s="106"/>
      <c r="H41" s="89"/>
      <c r="I41" s="90"/>
      <c r="J41" s="90"/>
      <c r="K41" s="165">
        <f t="shared" si="12"/>
        <v>0</v>
      </c>
      <c r="L41" s="89">
        <f t="shared" si="7"/>
        <v>0</v>
      </c>
      <c r="M41" s="89">
        <f t="shared" si="8"/>
        <v>0</v>
      </c>
      <c r="N41" s="89">
        <f t="shared" si="9"/>
        <v>0</v>
      </c>
      <c r="O41" s="89">
        <f t="shared" si="10"/>
        <v>0</v>
      </c>
      <c r="P41" s="165">
        <f t="shared" si="11"/>
        <v>0</v>
      </c>
    </row>
    <row r="42" spans="1:16" s="104" customFormat="1" ht="25.5">
      <c r="A42" s="185">
        <v>26</v>
      </c>
      <c r="B42" s="186"/>
      <c r="C42" s="192" t="s">
        <v>380</v>
      </c>
      <c r="D42" s="193" t="s">
        <v>44</v>
      </c>
      <c r="E42" s="209">
        <v>3</v>
      </c>
      <c r="F42" s="90"/>
      <c r="G42" s="106"/>
      <c r="H42" s="89"/>
      <c r="I42" s="90"/>
      <c r="J42" s="90"/>
      <c r="K42" s="165">
        <f t="shared" si="12"/>
        <v>0</v>
      </c>
      <c r="L42" s="89">
        <f t="shared" si="7"/>
        <v>0</v>
      </c>
      <c r="M42" s="89">
        <f t="shared" si="8"/>
        <v>0</v>
      </c>
      <c r="N42" s="89">
        <f t="shared" si="9"/>
        <v>0</v>
      </c>
      <c r="O42" s="89">
        <f t="shared" si="10"/>
        <v>0</v>
      </c>
      <c r="P42" s="165">
        <f t="shared" si="11"/>
        <v>0</v>
      </c>
    </row>
    <row r="43" spans="1:16" s="104" customFormat="1" ht="25.5">
      <c r="A43" s="185">
        <v>27</v>
      </c>
      <c r="B43" s="186"/>
      <c r="C43" s="192" t="s">
        <v>381</v>
      </c>
      <c r="D43" s="193" t="s">
        <v>44</v>
      </c>
      <c r="E43" s="209">
        <v>12</v>
      </c>
      <c r="F43" s="90"/>
      <c r="G43" s="106"/>
      <c r="H43" s="89"/>
      <c r="I43" s="90"/>
      <c r="J43" s="90"/>
      <c r="K43" s="165">
        <f t="shared" si="12"/>
        <v>0</v>
      </c>
      <c r="L43" s="89">
        <f t="shared" si="7"/>
        <v>0</v>
      </c>
      <c r="M43" s="89">
        <f t="shared" si="8"/>
        <v>0</v>
      </c>
      <c r="N43" s="89">
        <f t="shared" si="9"/>
        <v>0</v>
      </c>
      <c r="O43" s="89">
        <f t="shared" si="10"/>
        <v>0</v>
      </c>
      <c r="P43" s="165">
        <f t="shared" si="11"/>
        <v>0</v>
      </c>
    </row>
    <row r="44" spans="1:16" s="104" customFormat="1" ht="25.5">
      <c r="A44" s="185">
        <v>28</v>
      </c>
      <c r="B44" s="186"/>
      <c r="C44" s="192" t="s">
        <v>382</v>
      </c>
      <c r="D44" s="193" t="s">
        <v>44</v>
      </c>
      <c r="E44" s="209">
        <v>7</v>
      </c>
      <c r="F44" s="90"/>
      <c r="G44" s="106"/>
      <c r="H44" s="89"/>
      <c r="I44" s="90"/>
      <c r="J44" s="90"/>
      <c r="K44" s="165">
        <f t="shared" si="12"/>
        <v>0</v>
      </c>
      <c r="L44" s="89">
        <f t="shared" si="7"/>
        <v>0</v>
      </c>
      <c r="M44" s="89">
        <f t="shared" si="8"/>
        <v>0</v>
      </c>
      <c r="N44" s="89">
        <f t="shared" si="9"/>
        <v>0</v>
      </c>
      <c r="O44" s="89">
        <f t="shared" si="10"/>
        <v>0</v>
      </c>
      <c r="P44" s="165">
        <f t="shared" si="11"/>
        <v>0</v>
      </c>
    </row>
    <row r="45" spans="1:16" s="104" customFormat="1" ht="25.5">
      <c r="A45" s="185">
        <v>29</v>
      </c>
      <c r="B45" s="186"/>
      <c r="C45" s="192" t="s">
        <v>383</v>
      </c>
      <c r="D45" s="193" t="s">
        <v>44</v>
      </c>
      <c r="E45" s="209">
        <v>8</v>
      </c>
      <c r="F45" s="90"/>
      <c r="G45" s="106"/>
      <c r="H45" s="89"/>
      <c r="I45" s="90"/>
      <c r="J45" s="90"/>
      <c r="K45" s="165">
        <f t="shared" si="12"/>
        <v>0</v>
      </c>
      <c r="L45" s="89">
        <f t="shared" si="7"/>
        <v>0</v>
      </c>
      <c r="M45" s="89">
        <f t="shared" si="8"/>
        <v>0</v>
      </c>
      <c r="N45" s="89">
        <f t="shared" si="9"/>
        <v>0</v>
      </c>
      <c r="O45" s="89">
        <f t="shared" si="10"/>
        <v>0</v>
      </c>
      <c r="P45" s="165">
        <f t="shared" si="11"/>
        <v>0</v>
      </c>
    </row>
    <row r="46" spans="1:16" s="104" customFormat="1" ht="25.5">
      <c r="A46" s="185">
        <v>30</v>
      </c>
      <c r="B46" s="186"/>
      <c r="C46" s="192" t="s">
        <v>384</v>
      </c>
      <c r="D46" s="193" t="s">
        <v>44</v>
      </c>
      <c r="E46" s="209">
        <v>16</v>
      </c>
      <c r="F46" s="90"/>
      <c r="G46" s="106"/>
      <c r="H46" s="89"/>
      <c r="I46" s="90"/>
      <c r="J46" s="90"/>
      <c r="K46" s="165">
        <f t="shared" si="12"/>
        <v>0</v>
      </c>
      <c r="L46" s="89">
        <f t="shared" si="7"/>
        <v>0</v>
      </c>
      <c r="M46" s="89">
        <f t="shared" si="8"/>
        <v>0</v>
      </c>
      <c r="N46" s="89">
        <f t="shared" si="9"/>
        <v>0</v>
      </c>
      <c r="O46" s="89">
        <f t="shared" si="10"/>
        <v>0</v>
      </c>
      <c r="P46" s="165">
        <f t="shared" si="11"/>
        <v>0</v>
      </c>
    </row>
    <row r="47" spans="1:16" s="104" customFormat="1" ht="25.5">
      <c r="A47" s="185">
        <v>31</v>
      </c>
      <c r="B47" s="186"/>
      <c r="C47" s="192" t="s">
        <v>385</v>
      </c>
      <c r="D47" s="193" t="s">
        <v>44</v>
      </c>
      <c r="E47" s="209">
        <v>4</v>
      </c>
      <c r="F47" s="90"/>
      <c r="G47" s="106"/>
      <c r="H47" s="89"/>
      <c r="I47" s="90"/>
      <c r="J47" s="90"/>
      <c r="K47" s="165">
        <f t="shared" si="12"/>
        <v>0</v>
      </c>
      <c r="L47" s="89">
        <f t="shared" si="7"/>
        <v>0</v>
      </c>
      <c r="M47" s="89">
        <f t="shared" si="8"/>
        <v>0</v>
      </c>
      <c r="N47" s="89">
        <f t="shared" si="9"/>
        <v>0</v>
      </c>
      <c r="O47" s="89">
        <f t="shared" si="10"/>
        <v>0</v>
      </c>
      <c r="P47" s="165">
        <f t="shared" si="11"/>
        <v>0</v>
      </c>
    </row>
    <row r="48" spans="1:16" s="104" customFormat="1" ht="25.5">
      <c r="A48" s="185">
        <v>32</v>
      </c>
      <c r="B48" s="186"/>
      <c r="C48" s="192" t="s">
        <v>386</v>
      </c>
      <c r="D48" s="193" t="s">
        <v>44</v>
      </c>
      <c r="E48" s="209">
        <v>1</v>
      </c>
      <c r="F48" s="90"/>
      <c r="G48" s="106"/>
      <c r="H48" s="89"/>
      <c r="I48" s="90"/>
      <c r="J48" s="90"/>
      <c r="K48" s="165">
        <f t="shared" si="12"/>
        <v>0</v>
      </c>
      <c r="L48" s="89">
        <f t="shared" si="7"/>
        <v>0</v>
      </c>
      <c r="M48" s="89">
        <f t="shared" si="8"/>
        <v>0</v>
      </c>
      <c r="N48" s="89">
        <f t="shared" si="9"/>
        <v>0</v>
      </c>
      <c r="O48" s="89">
        <f t="shared" si="10"/>
        <v>0</v>
      </c>
      <c r="P48" s="165">
        <f t="shared" si="11"/>
        <v>0</v>
      </c>
    </row>
    <row r="49" spans="1:16" s="104" customFormat="1" ht="25.5">
      <c r="A49" s="185">
        <v>33</v>
      </c>
      <c r="B49" s="186"/>
      <c r="C49" s="192" t="s">
        <v>387</v>
      </c>
      <c r="D49" s="193" t="s">
        <v>44</v>
      </c>
      <c r="E49" s="209">
        <v>2</v>
      </c>
      <c r="F49" s="90"/>
      <c r="G49" s="106"/>
      <c r="H49" s="89"/>
      <c r="I49" s="90"/>
      <c r="J49" s="90"/>
      <c r="K49" s="165">
        <f t="shared" si="12"/>
        <v>0</v>
      </c>
      <c r="L49" s="89">
        <f t="shared" si="7"/>
        <v>0</v>
      </c>
      <c r="M49" s="89">
        <f t="shared" si="8"/>
        <v>0</v>
      </c>
      <c r="N49" s="89">
        <f t="shared" si="9"/>
        <v>0</v>
      </c>
      <c r="O49" s="89">
        <f t="shared" si="10"/>
        <v>0</v>
      </c>
      <c r="P49" s="165">
        <f t="shared" si="11"/>
        <v>0</v>
      </c>
    </row>
    <row r="50" spans="1:16" s="104" customFormat="1" ht="25.5">
      <c r="A50" s="185">
        <v>34</v>
      </c>
      <c r="B50" s="186"/>
      <c r="C50" s="192" t="s">
        <v>388</v>
      </c>
      <c r="D50" s="193" t="s">
        <v>44</v>
      </c>
      <c r="E50" s="209">
        <v>108</v>
      </c>
      <c r="F50" s="90"/>
      <c r="G50" s="106"/>
      <c r="H50" s="89"/>
      <c r="I50" s="90"/>
      <c r="J50" s="90"/>
      <c r="K50" s="165">
        <f t="shared" si="12"/>
        <v>0</v>
      </c>
      <c r="L50" s="89">
        <f t="shared" si="7"/>
        <v>0</v>
      </c>
      <c r="M50" s="89">
        <f t="shared" si="8"/>
        <v>0</v>
      </c>
      <c r="N50" s="89">
        <f t="shared" si="9"/>
        <v>0</v>
      </c>
      <c r="O50" s="89">
        <f t="shared" si="10"/>
        <v>0</v>
      </c>
      <c r="P50" s="165">
        <f t="shared" si="11"/>
        <v>0</v>
      </c>
    </row>
    <row r="51" spans="1:16" s="104" customFormat="1">
      <c r="A51" s="185">
        <v>35</v>
      </c>
      <c r="B51" s="186"/>
      <c r="C51" s="192" t="s">
        <v>389</v>
      </c>
      <c r="D51" s="193" t="s">
        <v>44</v>
      </c>
      <c r="E51" s="209">
        <v>1</v>
      </c>
      <c r="F51" s="90"/>
      <c r="G51" s="106"/>
      <c r="H51" s="89"/>
      <c r="I51" s="90"/>
      <c r="J51" s="90"/>
      <c r="K51" s="165">
        <f t="shared" si="12"/>
        <v>0</v>
      </c>
      <c r="L51" s="89">
        <f t="shared" si="7"/>
        <v>0</v>
      </c>
      <c r="M51" s="89">
        <f t="shared" si="8"/>
        <v>0</v>
      </c>
      <c r="N51" s="89">
        <f t="shared" si="9"/>
        <v>0</v>
      </c>
      <c r="O51" s="89">
        <f t="shared" si="10"/>
        <v>0</v>
      </c>
      <c r="P51" s="165">
        <f t="shared" si="11"/>
        <v>0</v>
      </c>
    </row>
    <row r="52" spans="1:16" s="104" customFormat="1" ht="25.5">
      <c r="A52" s="185">
        <v>36</v>
      </c>
      <c r="B52" s="186"/>
      <c r="C52" s="192" t="s">
        <v>390</v>
      </c>
      <c r="D52" s="193" t="s">
        <v>44</v>
      </c>
      <c r="E52" s="209">
        <v>4</v>
      </c>
      <c r="F52" s="90"/>
      <c r="G52" s="106"/>
      <c r="H52" s="89"/>
      <c r="I52" s="90"/>
      <c r="J52" s="90"/>
      <c r="K52" s="165">
        <f t="shared" si="12"/>
        <v>0</v>
      </c>
      <c r="L52" s="89">
        <f t="shared" si="7"/>
        <v>0</v>
      </c>
      <c r="M52" s="89">
        <f t="shared" si="8"/>
        <v>0</v>
      </c>
      <c r="N52" s="89">
        <f t="shared" si="9"/>
        <v>0</v>
      </c>
      <c r="O52" s="89">
        <f t="shared" si="10"/>
        <v>0</v>
      </c>
      <c r="P52" s="165">
        <f t="shared" si="11"/>
        <v>0</v>
      </c>
    </row>
    <row r="53" spans="1:16" s="104" customFormat="1">
      <c r="A53" s="185">
        <v>37</v>
      </c>
      <c r="B53" s="186"/>
      <c r="C53" s="187" t="s">
        <v>269</v>
      </c>
      <c r="D53" s="188" t="s">
        <v>103</v>
      </c>
      <c r="E53" s="207">
        <v>1</v>
      </c>
      <c r="F53" s="90"/>
      <c r="G53" s="106"/>
      <c r="H53" s="89"/>
      <c r="I53" s="90"/>
      <c r="J53" s="90"/>
      <c r="K53" s="165">
        <f t="shared" si="12"/>
        <v>0</v>
      </c>
      <c r="L53" s="89">
        <f t="shared" si="7"/>
        <v>0</v>
      </c>
      <c r="M53" s="89">
        <f t="shared" si="8"/>
        <v>0</v>
      </c>
      <c r="N53" s="89">
        <f t="shared" si="9"/>
        <v>0</v>
      </c>
      <c r="O53" s="89">
        <f t="shared" si="10"/>
        <v>0</v>
      </c>
      <c r="P53" s="165">
        <f t="shared" si="11"/>
        <v>0</v>
      </c>
    </row>
    <row r="54" spans="1:16" s="104" customFormat="1" ht="25.5">
      <c r="A54" s="185">
        <v>38</v>
      </c>
      <c r="B54" s="186"/>
      <c r="C54" s="187" t="s">
        <v>304</v>
      </c>
      <c r="D54" s="193" t="s">
        <v>103</v>
      </c>
      <c r="E54" s="209">
        <v>1</v>
      </c>
      <c r="F54" s="90"/>
      <c r="G54" s="106"/>
      <c r="H54" s="89"/>
      <c r="I54" s="90"/>
      <c r="J54" s="90"/>
      <c r="K54" s="165">
        <f t="shared" si="12"/>
        <v>0</v>
      </c>
      <c r="L54" s="89">
        <f t="shared" si="7"/>
        <v>0</v>
      </c>
      <c r="M54" s="89">
        <f t="shared" si="8"/>
        <v>0</v>
      </c>
      <c r="N54" s="89">
        <f t="shared" si="9"/>
        <v>0</v>
      </c>
      <c r="O54" s="89">
        <f t="shared" si="10"/>
        <v>0</v>
      </c>
      <c r="P54" s="165">
        <f t="shared" si="11"/>
        <v>0</v>
      </c>
    </row>
    <row r="55" spans="1:16" s="104" customFormat="1" ht="25.5">
      <c r="A55" s="185">
        <v>39</v>
      </c>
      <c r="B55" s="186"/>
      <c r="C55" s="187" t="s">
        <v>270</v>
      </c>
      <c r="D55" s="188" t="s">
        <v>271</v>
      </c>
      <c r="E55" s="207">
        <v>108</v>
      </c>
      <c r="F55" s="90"/>
      <c r="G55" s="106"/>
      <c r="H55" s="89"/>
      <c r="I55" s="90"/>
      <c r="J55" s="90"/>
      <c r="K55" s="165">
        <f t="shared" si="12"/>
        <v>0</v>
      </c>
      <c r="L55" s="89">
        <f t="shared" si="7"/>
        <v>0</v>
      </c>
      <c r="M55" s="89">
        <f t="shared" si="8"/>
        <v>0</v>
      </c>
      <c r="N55" s="89">
        <f t="shared" si="9"/>
        <v>0</v>
      </c>
      <c r="O55" s="89">
        <f t="shared" si="10"/>
        <v>0</v>
      </c>
      <c r="P55" s="165">
        <f t="shared" si="11"/>
        <v>0</v>
      </c>
    </row>
    <row r="56" spans="1:16" s="104" customFormat="1" ht="25.5">
      <c r="A56" s="185">
        <v>40</v>
      </c>
      <c r="B56" s="186"/>
      <c r="C56" s="187" t="s">
        <v>272</v>
      </c>
      <c r="D56" s="188" t="s">
        <v>103</v>
      </c>
      <c r="E56" s="207">
        <v>1</v>
      </c>
      <c r="F56" s="90"/>
      <c r="G56" s="106"/>
      <c r="H56" s="89"/>
      <c r="I56" s="90"/>
      <c r="J56" s="90"/>
      <c r="K56" s="165">
        <f t="shared" si="12"/>
        <v>0</v>
      </c>
      <c r="L56" s="89">
        <f t="shared" si="7"/>
        <v>0</v>
      </c>
      <c r="M56" s="89">
        <f t="shared" si="8"/>
        <v>0</v>
      </c>
      <c r="N56" s="89">
        <f t="shared" si="9"/>
        <v>0</v>
      </c>
      <c r="O56" s="89">
        <f t="shared" si="10"/>
        <v>0</v>
      </c>
      <c r="P56" s="165">
        <f t="shared" si="11"/>
        <v>0</v>
      </c>
    </row>
    <row r="57" spans="1:16" s="104" customFormat="1">
      <c r="A57" s="185">
        <v>41</v>
      </c>
      <c r="B57" s="186"/>
      <c r="C57" s="187" t="s">
        <v>273</v>
      </c>
      <c r="D57" s="188" t="s">
        <v>103</v>
      </c>
      <c r="E57" s="207">
        <v>1</v>
      </c>
      <c r="F57" s="90"/>
      <c r="G57" s="106"/>
      <c r="H57" s="89"/>
      <c r="I57" s="90"/>
      <c r="J57" s="90"/>
      <c r="K57" s="165">
        <f t="shared" si="12"/>
        <v>0</v>
      </c>
      <c r="L57" s="89">
        <f t="shared" si="7"/>
        <v>0</v>
      </c>
      <c r="M57" s="89">
        <f t="shared" si="8"/>
        <v>0</v>
      </c>
      <c r="N57" s="89">
        <f t="shared" si="9"/>
        <v>0</v>
      </c>
      <c r="O57" s="89">
        <f t="shared" si="10"/>
        <v>0</v>
      </c>
      <c r="P57" s="165">
        <f t="shared" si="11"/>
        <v>0</v>
      </c>
    </row>
    <row r="58" spans="1:16" s="104" customFormat="1">
      <c r="A58" s="185">
        <v>42</v>
      </c>
      <c r="B58" s="186"/>
      <c r="C58" s="190" t="s">
        <v>274</v>
      </c>
      <c r="D58" s="188" t="s">
        <v>103</v>
      </c>
      <c r="E58" s="207">
        <v>1</v>
      </c>
      <c r="F58" s="90"/>
      <c r="G58" s="106"/>
      <c r="H58" s="89"/>
      <c r="I58" s="90"/>
      <c r="J58" s="90"/>
      <c r="K58" s="165">
        <f t="shared" si="12"/>
        <v>0</v>
      </c>
      <c r="L58" s="89">
        <f t="shared" si="7"/>
        <v>0</v>
      </c>
      <c r="M58" s="89">
        <f t="shared" si="8"/>
        <v>0</v>
      </c>
      <c r="N58" s="89">
        <f t="shared" si="9"/>
        <v>0</v>
      </c>
      <c r="O58" s="89">
        <f t="shared" si="10"/>
        <v>0</v>
      </c>
      <c r="P58" s="165">
        <f t="shared" si="11"/>
        <v>0</v>
      </c>
    </row>
    <row r="59" spans="1:16" s="104" customFormat="1">
      <c r="A59" s="185">
        <v>43</v>
      </c>
      <c r="B59" s="186"/>
      <c r="C59" s="187" t="s">
        <v>275</v>
      </c>
      <c r="D59" s="188" t="s">
        <v>103</v>
      </c>
      <c r="E59" s="207">
        <v>1</v>
      </c>
      <c r="F59" s="90"/>
      <c r="G59" s="106"/>
      <c r="H59" s="89"/>
      <c r="I59" s="90"/>
      <c r="J59" s="90"/>
      <c r="K59" s="165">
        <f t="shared" si="12"/>
        <v>0</v>
      </c>
      <c r="L59" s="89">
        <f t="shared" si="7"/>
        <v>0</v>
      </c>
      <c r="M59" s="89">
        <f t="shared" si="8"/>
        <v>0</v>
      </c>
      <c r="N59" s="89">
        <f t="shared" si="9"/>
        <v>0</v>
      </c>
      <c r="O59" s="89">
        <f t="shared" si="10"/>
        <v>0</v>
      </c>
      <c r="P59" s="165">
        <f t="shared" si="11"/>
        <v>0</v>
      </c>
    </row>
    <row r="60" spans="1:16" s="107" customFormat="1" ht="25.5">
      <c r="A60" s="185">
        <v>44</v>
      </c>
      <c r="B60" s="194"/>
      <c r="C60" s="187" t="s">
        <v>279</v>
      </c>
      <c r="D60" s="195" t="s">
        <v>103</v>
      </c>
      <c r="E60" s="210">
        <v>1</v>
      </c>
      <c r="F60" s="90"/>
      <c r="G60" s="106"/>
      <c r="H60" s="89"/>
      <c r="I60" s="90"/>
      <c r="J60" s="90"/>
      <c r="K60" s="165">
        <f t="shared" ref="K60" si="13">SUM(H60:J60)</f>
        <v>0</v>
      </c>
      <c r="L60" s="89">
        <f t="shared" si="7"/>
        <v>0</v>
      </c>
      <c r="M60" s="89">
        <f t="shared" si="8"/>
        <v>0</v>
      </c>
      <c r="N60" s="89">
        <f t="shared" si="9"/>
        <v>0</v>
      </c>
      <c r="O60" s="89">
        <f t="shared" si="10"/>
        <v>0</v>
      </c>
      <c r="P60" s="165">
        <f t="shared" si="11"/>
        <v>0</v>
      </c>
    </row>
    <row r="61" spans="1:16" s="107" customFormat="1">
      <c r="A61" s="203"/>
      <c r="B61" s="204"/>
      <c r="C61" s="318" t="s">
        <v>257</v>
      </c>
      <c r="D61" s="318"/>
      <c r="E61" s="318"/>
      <c r="F61" s="318"/>
      <c r="G61" s="318"/>
      <c r="H61" s="318"/>
      <c r="I61" s="318"/>
      <c r="J61" s="318"/>
      <c r="K61" s="319"/>
      <c r="L61" s="184">
        <f>SUM(L17:L60)</f>
        <v>0</v>
      </c>
      <c r="M61" s="184">
        <f>SUM(M17:M60)</f>
        <v>0</v>
      </c>
      <c r="N61" s="184">
        <f>SUM(N17:N60)</f>
        <v>0</v>
      </c>
      <c r="O61" s="202">
        <f>SUM(O17:O60)</f>
        <v>0</v>
      </c>
      <c r="P61" s="179">
        <f>SUM(P17:P60)</f>
        <v>0</v>
      </c>
    </row>
    <row r="62" spans="1:16" s="108" customFormat="1">
      <c r="A62" s="16"/>
      <c r="B62" s="17"/>
      <c r="C62" s="16"/>
      <c r="D62" s="17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1:16" s="108" customFormat="1">
      <c r="A63" s="60"/>
      <c r="B63" s="16"/>
      <c r="C63" s="17"/>
      <c r="D63" s="16"/>
      <c r="E63" s="60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1:16" s="108" customFormat="1">
      <c r="A64"/>
      <c r="B64" s="112" t="s">
        <v>39</v>
      </c>
      <c r="C64" s="113"/>
      <c r="D64" s="116"/>
      <c r="E64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1:16" s="108" customFormat="1" ht="16.5">
      <c r="A65"/>
      <c r="B65" s="115"/>
      <c r="C65" s="115"/>
      <c r="D65" s="116"/>
      <c r="E65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1:16" ht="16.5">
      <c r="A66"/>
      <c r="B66" s="115"/>
      <c r="C66" s="115"/>
      <c r="D66" s="116"/>
      <c r="E66"/>
      <c r="F66" s="91"/>
    </row>
  </sheetData>
  <mergeCells count="16">
    <mergeCell ref="A5:B5"/>
    <mergeCell ref="C5:D5"/>
    <mergeCell ref="A6:B6"/>
    <mergeCell ref="C6:D6"/>
    <mergeCell ref="A7:B7"/>
    <mergeCell ref="C7:D7"/>
    <mergeCell ref="C61:K61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</mergeCells>
  <printOptions horizontalCentered="1"/>
  <pageMargins left="0.78740157480314965" right="0.23622047244094491" top="0.59055118110236227" bottom="0.39370078740157483" header="0.51181102362204722" footer="0.51181102362204722"/>
  <pageSetup paperSize="9" scale="86" firstPageNumber="0" fitToHeight="0" orientation="landscape" r:id="rId1"/>
  <headerFooter alignWithMargins="0"/>
  <rowBreaks count="2" manualBreakCount="2">
    <brk id="36" max="15" man="1"/>
    <brk id="5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083D-873F-4797-9140-31C75AE6D818}">
  <sheetPr>
    <tabColor rgb="FFFF0000"/>
  </sheetPr>
  <dimension ref="A1:BD37"/>
  <sheetViews>
    <sheetView zoomScaleNormal="100" workbookViewId="0">
      <selection activeCell="E33" sqref="E33"/>
    </sheetView>
  </sheetViews>
  <sheetFormatPr defaultColWidth="11.5703125" defaultRowHeight="12.75"/>
  <cols>
    <col min="1" max="1" width="6.42578125" style="16" customWidth="1"/>
    <col min="2" max="2" width="8" style="17" customWidth="1"/>
    <col min="3" max="3" width="39.85546875" style="16" customWidth="1"/>
    <col min="4" max="5" width="10.140625" style="17" customWidth="1"/>
    <col min="6" max="16" width="11.5703125" style="17"/>
    <col min="17" max="16384" width="11.5703125" style="16"/>
  </cols>
  <sheetData>
    <row r="1" spans="1:56" s="75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56" s="75" customFormat="1" ht="12.75" customHeight="1">
      <c r="B2" s="37"/>
      <c r="C2" s="37"/>
      <c r="D2" s="37"/>
      <c r="E2" s="37"/>
      <c r="F2" s="37"/>
      <c r="G2" s="38" t="s">
        <v>261</v>
      </c>
      <c r="H2" s="37"/>
      <c r="I2" s="37"/>
      <c r="J2" s="37"/>
      <c r="K2" s="37"/>
      <c r="L2" s="37"/>
      <c r="M2" s="37"/>
      <c r="N2" s="37"/>
      <c r="O2" s="37"/>
      <c r="P2" s="37"/>
    </row>
    <row r="3" spans="1:56" s="75" customFormat="1" ht="12.75" customHeight="1">
      <c r="B3" s="7"/>
      <c r="C3" s="7"/>
      <c r="D3" s="7"/>
      <c r="E3" s="7"/>
      <c r="F3" s="7"/>
      <c r="G3" s="6" t="s">
        <v>306</v>
      </c>
      <c r="H3" s="7"/>
      <c r="I3" s="7"/>
      <c r="J3" s="7"/>
      <c r="K3" s="7"/>
      <c r="L3" s="7"/>
      <c r="M3" s="7"/>
      <c r="N3" s="7"/>
      <c r="O3" s="7"/>
      <c r="P3" s="7"/>
    </row>
    <row r="4" spans="1:56" s="75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56" s="75" customFormat="1" ht="13.5" thickBot="1">
      <c r="A5" s="300" t="s">
        <v>20</v>
      </c>
      <c r="B5" s="300"/>
      <c r="C5" s="336" t="str">
        <f>'[2]5'!C5:D5</f>
        <v>Daudzdzīvokļu dzīvojamās mājas fasādes vienkāršotā atjaunošana, 
kad. Nr.32605130025001</v>
      </c>
      <c r="D5" s="336"/>
      <c r="E5" s="66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137"/>
      <c r="R5" s="137"/>
      <c r="S5" s="137"/>
      <c r="T5" s="137"/>
      <c r="U5" s="137"/>
      <c r="V5" s="137"/>
      <c r="W5" s="137"/>
    </row>
    <row r="6" spans="1:56" s="75" customFormat="1" ht="13.5" thickBot="1">
      <c r="A6" s="299" t="s">
        <v>21</v>
      </c>
      <c r="B6" s="299"/>
      <c r="C6" s="336" t="str">
        <f>'[2]5'!C6:D6</f>
        <v>Daudzdzīvokļu dzīvojamās mājas fasādes vienkāršotā atjaunošana</v>
      </c>
      <c r="D6" s="336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137"/>
      <c r="R6" s="137"/>
      <c r="S6" s="137"/>
      <c r="T6" s="137"/>
      <c r="U6" s="137"/>
      <c r="V6" s="137"/>
      <c r="W6" s="137"/>
    </row>
    <row r="7" spans="1:56" s="75" customFormat="1" ht="13.5" thickBot="1">
      <c r="A7" s="299" t="s">
        <v>22</v>
      </c>
      <c r="B7" s="299"/>
      <c r="C7" s="336" t="str">
        <f>'[2]5'!C7:D7</f>
        <v>Parka iela 25 , Koknese, LV-5113</v>
      </c>
      <c r="D7" s="336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137"/>
      <c r="R7" s="137"/>
      <c r="S7" s="137"/>
      <c r="T7" s="137"/>
      <c r="U7" s="137"/>
      <c r="V7" s="137"/>
      <c r="W7" s="137"/>
    </row>
    <row r="8" spans="1:56" s="75" customFormat="1" ht="13.5" thickBot="1">
      <c r="A8" s="299" t="s">
        <v>23</v>
      </c>
      <c r="B8" s="299"/>
      <c r="C8" s="233"/>
      <c r="D8" s="234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37"/>
      <c r="R8" s="137"/>
      <c r="S8" s="137"/>
      <c r="T8" s="137"/>
      <c r="U8" s="137"/>
      <c r="V8" s="137"/>
      <c r="W8" s="137"/>
    </row>
    <row r="9" spans="1:56" s="75" customFormat="1" ht="12.75" customHeight="1">
      <c r="A9" s="309" t="s">
        <v>327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137"/>
      <c r="R9" s="137"/>
      <c r="S9" s="137"/>
      <c r="T9" s="137"/>
      <c r="U9" s="137"/>
      <c r="V9" s="137"/>
      <c r="W9" s="137"/>
    </row>
    <row r="10" spans="1:56" s="75" customFormat="1">
      <c r="A10" s="231"/>
      <c r="B10" s="231"/>
      <c r="C10" s="235"/>
      <c r="D10" s="235"/>
      <c r="E10" s="235"/>
      <c r="F10" s="236"/>
      <c r="G10" s="231"/>
      <c r="H10" s="231"/>
      <c r="I10" s="231"/>
      <c r="J10" s="231"/>
      <c r="K10" s="235"/>
      <c r="L10" s="235"/>
      <c r="M10" s="237" t="s">
        <v>29</v>
      </c>
      <c r="N10" s="238">
        <f>P35</f>
        <v>0</v>
      </c>
      <c r="O10" s="235" t="s">
        <v>138</v>
      </c>
      <c r="P10" s="231"/>
      <c r="Q10" s="137"/>
      <c r="R10" s="137"/>
      <c r="S10" s="137"/>
      <c r="T10" s="137"/>
      <c r="U10" s="137"/>
      <c r="V10" s="137"/>
      <c r="W10" s="137"/>
    </row>
    <row r="11" spans="1:56" s="75" customFormat="1" ht="16.5">
      <c r="A11" s="236"/>
      <c r="B11" s="236"/>
      <c r="C11" s="21"/>
      <c r="D11" s="21"/>
      <c r="E11" s="21"/>
      <c r="F11" s="235"/>
      <c r="G11" s="236"/>
      <c r="H11" s="236"/>
      <c r="I11" s="236"/>
      <c r="J11" s="236"/>
      <c r="K11" s="21"/>
      <c r="L11" s="21"/>
      <c r="M11" s="51"/>
      <c r="N11" s="239"/>
      <c r="O11" s="21"/>
      <c r="P11" s="236"/>
      <c r="Q11" s="137"/>
      <c r="R11" s="137"/>
      <c r="S11" s="137"/>
      <c r="T11" s="137"/>
      <c r="U11" s="137"/>
      <c r="V11" s="137"/>
      <c r="W11" s="137"/>
    </row>
    <row r="12" spans="1:56" s="75" customFormat="1" ht="13.5" thickBot="1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40"/>
      <c r="N12" s="236"/>
      <c r="O12" s="236"/>
      <c r="P12" s="236"/>
      <c r="Q12" s="137"/>
      <c r="R12" s="137"/>
      <c r="S12" s="137"/>
      <c r="T12" s="137"/>
      <c r="U12" s="137"/>
      <c r="V12" s="137"/>
      <c r="W12" s="137"/>
    </row>
    <row r="13" spans="1:56" s="75" customFormat="1" ht="13.5" thickBot="1">
      <c r="A13" s="323" t="s">
        <v>24</v>
      </c>
      <c r="B13" s="325" t="s">
        <v>0</v>
      </c>
      <c r="C13" s="325" t="s">
        <v>19</v>
      </c>
      <c r="D13" s="327" t="s">
        <v>1</v>
      </c>
      <c r="E13" s="329" t="s">
        <v>2</v>
      </c>
      <c r="F13" s="331" t="s">
        <v>7</v>
      </c>
      <c r="G13" s="332"/>
      <c r="H13" s="332"/>
      <c r="I13" s="332"/>
      <c r="J13" s="332"/>
      <c r="K13" s="333"/>
      <c r="L13" s="334" t="s">
        <v>8</v>
      </c>
      <c r="M13" s="334"/>
      <c r="N13" s="334"/>
      <c r="O13" s="334"/>
      <c r="P13" s="335"/>
      <c r="Q13" s="137"/>
      <c r="R13" s="137"/>
      <c r="S13" s="137"/>
      <c r="T13" s="137"/>
      <c r="U13" s="137"/>
      <c r="V13" s="137"/>
      <c r="W13" s="137"/>
    </row>
    <row r="14" spans="1:56" s="7" customFormat="1" ht="39" thickBot="1">
      <c r="A14" s="324"/>
      <c r="B14" s="326"/>
      <c r="C14" s="326"/>
      <c r="D14" s="328"/>
      <c r="E14" s="330"/>
      <c r="F14" s="241" t="s">
        <v>25</v>
      </c>
      <c r="G14" s="242" t="s">
        <v>139</v>
      </c>
      <c r="H14" s="242" t="s">
        <v>140</v>
      </c>
      <c r="I14" s="242" t="s">
        <v>258</v>
      </c>
      <c r="J14" s="243" t="s">
        <v>141</v>
      </c>
      <c r="K14" s="244" t="s">
        <v>142</v>
      </c>
      <c r="L14" s="245" t="s">
        <v>26</v>
      </c>
      <c r="M14" s="242" t="s">
        <v>140</v>
      </c>
      <c r="N14" s="242" t="s">
        <v>258</v>
      </c>
      <c r="O14" s="246" t="s">
        <v>141</v>
      </c>
      <c r="P14" s="244" t="s">
        <v>143</v>
      </c>
      <c r="Q14" s="320"/>
      <c r="R14" s="321"/>
      <c r="S14" s="321"/>
      <c r="T14" s="137"/>
      <c r="U14" s="137"/>
      <c r="V14" s="137"/>
      <c r="W14" s="137"/>
    </row>
    <row r="15" spans="1:56" s="7" customFormat="1" ht="13.5" thickBot="1">
      <c r="A15" s="244">
        <v>1</v>
      </c>
      <c r="B15" s="248">
        <v>2</v>
      </c>
      <c r="C15" s="248">
        <v>3</v>
      </c>
      <c r="D15" s="249">
        <v>4</v>
      </c>
      <c r="E15" s="250">
        <v>5</v>
      </c>
      <c r="F15" s="251">
        <v>6</v>
      </c>
      <c r="G15" s="252">
        <v>7</v>
      </c>
      <c r="H15" s="252">
        <v>8</v>
      </c>
      <c r="I15" s="252">
        <v>9</v>
      </c>
      <c r="J15" s="253">
        <v>10</v>
      </c>
      <c r="K15" s="248">
        <v>11</v>
      </c>
      <c r="L15" s="254">
        <v>12</v>
      </c>
      <c r="M15" s="252">
        <v>13</v>
      </c>
      <c r="N15" s="252">
        <v>14</v>
      </c>
      <c r="O15" s="253">
        <v>15</v>
      </c>
      <c r="P15" s="248">
        <v>16</v>
      </c>
      <c r="Q15" s="247"/>
      <c r="R15" s="247"/>
      <c r="S15" s="247"/>
      <c r="T15" s="137"/>
      <c r="U15" s="137"/>
      <c r="V15" s="137"/>
      <c r="W15" s="137"/>
    </row>
    <row r="16" spans="1:56" s="105" customFormat="1">
      <c r="A16" s="255"/>
      <c r="B16" s="256"/>
      <c r="C16" s="257"/>
      <c r="D16" s="256"/>
      <c r="E16" s="258"/>
      <c r="F16" s="259"/>
      <c r="G16" s="260"/>
      <c r="H16" s="261"/>
      <c r="I16" s="262"/>
      <c r="J16" s="263"/>
      <c r="K16" s="264"/>
      <c r="L16" s="265"/>
      <c r="M16" s="261"/>
      <c r="N16" s="261"/>
      <c r="O16" s="266"/>
      <c r="P16" s="26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</row>
    <row r="17" spans="1:16" s="104" customFormat="1">
      <c r="A17" s="267">
        <v>1</v>
      </c>
      <c r="B17" s="268"/>
      <c r="C17" s="269" t="s">
        <v>307</v>
      </c>
      <c r="D17" s="270" t="s">
        <v>259</v>
      </c>
      <c r="E17" s="270">
        <v>290</v>
      </c>
      <c r="F17" s="271"/>
      <c r="G17" s="106"/>
      <c r="H17" s="89"/>
      <c r="I17" s="90"/>
      <c r="J17" s="272"/>
      <c r="K17" s="273">
        <f>SUM(H17:J17)</f>
        <v>0</v>
      </c>
      <c r="L17" s="274">
        <f t="shared" ref="L17:L34" si="0">ROUND(E17*F17,2)</f>
        <v>0</v>
      </c>
      <c r="M17" s="89">
        <f t="shared" ref="M17:M34" si="1">ROUND(E17*H17,2)</f>
        <v>0</v>
      </c>
      <c r="N17" s="89">
        <f t="shared" ref="N17:N34" si="2">ROUND(I17*E17,2)</f>
        <v>0</v>
      </c>
      <c r="O17" s="275">
        <f t="shared" ref="O17:O34" si="3">ROUND(E17*J17,2)</f>
        <v>0</v>
      </c>
      <c r="P17" s="273">
        <f t="shared" ref="P17:P34" si="4">SUM(M17:O17)</f>
        <v>0</v>
      </c>
    </row>
    <row r="18" spans="1:16" s="104" customFormat="1">
      <c r="A18" s="267">
        <v>2</v>
      </c>
      <c r="B18" s="268"/>
      <c r="C18" s="269" t="s">
        <v>308</v>
      </c>
      <c r="D18" s="270" t="s">
        <v>5</v>
      </c>
      <c r="E18" s="270">
        <v>300</v>
      </c>
      <c r="F18" s="271"/>
      <c r="G18" s="106"/>
      <c r="H18" s="89"/>
      <c r="I18" s="90"/>
      <c r="J18" s="272"/>
      <c r="K18" s="273">
        <f t="shared" ref="K18:K34" si="5">SUM(H18:J18)</f>
        <v>0</v>
      </c>
      <c r="L18" s="274">
        <f t="shared" si="0"/>
        <v>0</v>
      </c>
      <c r="M18" s="89">
        <f t="shared" si="1"/>
        <v>0</v>
      </c>
      <c r="N18" s="89">
        <f t="shared" si="2"/>
        <v>0</v>
      </c>
      <c r="O18" s="275">
        <f t="shared" si="3"/>
        <v>0</v>
      </c>
      <c r="P18" s="273">
        <f t="shared" si="4"/>
        <v>0</v>
      </c>
    </row>
    <row r="19" spans="1:16" s="104" customFormat="1" ht="25.5">
      <c r="A19" s="267">
        <v>3</v>
      </c>
      <c r="B19" s="268"/>
      <c r="C19" s="276" t="s">
        <v>309</v>
      </c>
      <c r="D19" s="270" t="s">
        <v>310</v>
      </c>
      <c r="E19" s="270">
        <v>13</v>
      </c>
      <c r="F19" s="271"/>
      <c r="G19" s="106"/>
      <c r="H19" s="89"/>
      <c r="I19" s="90"/>
      <c r="J19" s="272"/>
      <c r="K19" s="273">
        <f t="shared" si="5"/>
        <v>0</v>
      </c>
      <c r="L19" s="274">
        <f t="shared" si="0"/>
        <v>0</v>
      </c>
      <c r="M19" s="89">
        <f t="shared" si="1"/>
        <v>0</v>
      </c>
      <c r="N19" s="89">
        <f t="shared" si="2"/>
        <v>0</v>
      </c>
      <c r="O19" s="275">
        <f t="shared" si="3"/>
        <v>0</v>
      </c>
      <c r="P19" s="273">
        <f t="shared" si="4"/>
        <v>0</v>
      </c>
    </row>
    <row r="20" spans="1:16" s="104" customFormat="1">
      <c r="A20" s="267">
        <v>4</v>
      </c>
      <c r="B20" s="268"/>
      <c r="C20" s="269" t="s">
        <v>311</v>
      </c>
      <c r="D20" s="270" t="s">
        <v>5</v>
      </c>
      <c r="E20" s="270">
        <v>100</v>
      </c>
      <c r="F20" s="271"/>
      <c r="G20" s="106"/>
      <c r="H20" s="89"/>
      <c r="I20" s="90"/>
      <c r="J20" s="272"/>
      <c r="K20" s="273">
        <f t="shared" si="5"/>
        <v>0</v>
      </c>
      <c r="L20" s="274">
        <f t="shared" si="0"/>
        <v>0</v>
      </c>
      <c r="M20" s="89">
        <f t="shared" si="1"/>
        <v>0</v>
      </c>
      <c r="N20" s="89">
        <f t="shared" si="2"/>
        <v>0</v>
      </c>
      <c r="O20" s="275">
        <f t="shared" si="3"/>
        <v>0</v>
      </c>
      <c r="P20" s="273">
        <f t="shared" si="4"/>
        <v>0</v>
      </c>
    </row>
    <row r="21" spans="1:16" s="104" customFormat="1">
      <c r="A21" s="267">
        <v>5</v>
      </c>
      <c r="B21" s="268"/>
      <c r="C21" s="269" t="s">
        <v>312</v>
      </c>
      <c r="D21" s="270" t="s">
        <v>259</v>
      </c>
      <c r="E21" s="270">
        <v>200</v>
      </c>
      <c r="F21" s="271"/>
      <c r="G21" s="106"/>
      <c r="H21" s="89"/>
      <c r="I21" s="90"/>
      <c r="J21" s="272"/>
      <c r="K21" s="273">
        <f t="shared" si="5"/>
        <v>0</v>
      </c>
      <c r="L21" s="274">
        <f t="shared" si="0"/>
        <v>0</v>
      </c>
      <c r="M21" s="89">
        <f t="shared" si="1"/>
        <v>0</v>
      </c>
      <c r="N21" s="89">
        <f t="shared" si="2"/>
        <v>0</v>
      </c>
      <c r="O21" s="275">
        <f t="shared" si="3"/>
        <v>0</v>
      </c>
      <c r="P21" s="273">
        <f t="shared" si="4"/>
        <v>0</v>
      </c>
    </row>
    <row r="22" spans="1:16" s="104" customFormat="1" ht="25.5">
      <c r="A22" s="267">
        <v>6</v>
      </c>
      <c r="B22" s="268"/>
      <c r="C22" s="276" t="s">
        <v>313</v>
      </c>
      <c r="D22" s="270" t="s">
        <v>5</v>
      </c>
      <c r="E22" s="270">
        <v>30</v>
      </c>
      <c r="F22" s="271"/>
      <c r="G22" s="106"/>
      <c r="H22" s="89"/>
      <c r="I22" s="90"/>
      <c r="J22" s="272"/>
      <c r="K22" s="273">
        <f t="shared" si="5"/>
        <v>0</v>
      </c>
      <c r="L22" s="274">
        <f t="shared" si="0"/>
        <v>0</v>
      </c>
      <c r="M22" s="89">
        <f t="shared" si="1"/>
        <v>0</v>
      </c>
      <c r="N22" s="89">
        <f t="shared" si="2"/>
        <v>0</v>
      </c>
      <c r="O22" s="275">
        <f t="shared" si="3"/>
        <v>0</v>
      </c>
      <c r="P22" s="273">
        <f t="shared" si="4"/>
        <v>0</v>
      </c>
    </row>
    <row r="23" spans="1:16" s="104" customFormat="1">
      <c r="A23" s="267">
        <v>7</v>
      </c>
      <c r="B23" s="268"/>
      <c r="C23" s="269" t="s">
        <v>314</v>
      </c>
      <c r="D23" s="270" t="s">
        <v>259</v>
      </c>
      <c r="E23" s="270">
        <v>28</v>
      </c>
      <c r="F23" s="271"/>
      <c r="G23" s="106"/>
      <c r="H23" s="89"/>
      <c r="I23" s="90"/>
      <c r="J23" s="272"/>
      <c r="K23" s="273">
        <f t="shared" si="5"/>
        <v>0</v>
      </c>
      <c r="L23" s="274">
        <f t="shared" si="0"/>
        <v>0</v>
      </c>
      <c r="M23" s="89">
        <f t="shared" si="1"/>
        <v>0</v>
      </c>
      <c r="N23" s="89">
        <f t="shared" si="2"/>
        <v>0</v>
      </c>
      <c r="O23" s="275">
        <f t="shared" si="3"/>
        <v>0</v>
      </c>
      <c r="P23" s="273">
        <f t="shared" si="4"/>
        <v>0</v>
      </c>
    </row>
    <row r="24" spans="1:16" s="104" customFormat="1">
      <c r="A24" s="267">
        <v>8</v>
      </c>
      <c r="B24" s="268"/>
      <c r="C24" s="269" t="s">
        <v>315</v>
      </c>
      <c r="D24" s="270" t="s">
        <v>259</v>
      </c>
      <c r="E24" s="270">
        <v>10</v>
      </c>
      <c r="F24" s="271"/>
      <c r="G24" s="106"/>
      <c r="H24" s="89"/>
      <c r="I24" s="90"/>
      <c r="J24" s="272"/>
      <c r="K24" s="273">
        <f t="shared" si="5"/>
        <v>0</v>
      </c>
      <c r="L24" s="274">
        <f t="shared" si="0"/>
        <v>0</v>
      </c>
      <c r="M24" s="89">
        <f t="shared" si="1"/>
        <v>0</v>
      </c>
      <c r="N24" s="89">
        <f t="shared" si="2"/>
        <v>0</v>
      </c>
      <c r="O24" s="275">
        <f t="shared" si="3"/>
        <v>0</v>
      </c>
      <c r="P24" s="273">
        <f t="shared" si="4"/>
        <v>0</v>
      </c>
    </row>
    <row r="25" spans="1:16" s="104" customFormat="1">
      <c r="A25" s="267">
        <v>9</v>
      </c>
      <c r="B25" s="268"/>
      <c r="C25" s="269" t="s">
        <v>316</v>
      </c>
      <c r="D25" s="270" t="s">
        <v>5</v>
      </c>
      <c r="E25" s="270">
        <v>150</v>
      </c>
      <c r="F25" s="271"/>
      <c r="G25" s="106"/>
      <c r="H25" s="89"/>
      <c r="I25" s="90"/>
      <c r="J25" s="272"/>
      <c r="K25" s="273">
        <f t="shared" si="5"/>
        <v>0</v>
      </c>
      <c r="L25" s="274">
        <f t="shared" si="0"/>
        <v>0</v>
      </c>
      <c r="M25" s="89">
        <f t="shared" si="1"/>
        <v>0</v>
      </c>
      <c r="N25" s="89">
        <f t="shared" si="2"/>
        <v>0</v>
      </c>
      <c r="O25" s="275">
        <f t="shared" si="3"/>
        <v>0</v>
      </c>
      <c r="P25" s="273">
        <f t="shared" si="4"/>
        <v>0</v>
      </c>
    </row>
    <row r="26" spans="1:16" s="104" customFormat="1">
      <c r="A26" s="267">
        <v>10</v>
      </c>
      <c r="B26" s="268"/>
      <c r="C26" s="269" t="s">
        <v>317</v>
      </c>
      <c r="D26" s="270" t="s">
        <v>259</v>
      </c>
      <c r="E26" s="270">
        <v>10</v>
      </c>
      <c r="F26" s="271"/>
      <c r="G26" s="106"/>
      <c r="H26" s="89"/>
      <c r="I26" s="90"/>
      <c r="J26" s="272"/>
      <c r="K26" s="273">
        <f t="shared" si="5"/>
        <v>0</v>
      </c>
      <c r="L26" s="274">
        <f t="shared" si="0"/>
        <v>0</v>
      </c>
      <c r="M26" s="89">
        <f t="shared" si="1"/>
        <v>0</v>
      </c>
      <c r="N26" s="89">
        <f t="shared" si="2"/>
        <v>0</v>
      </c>
      <c r="O26" s="275">
        <f t="shared" si="3"/>
        <v>0</v>
      </c>
      <c r="P26" s="273">
        <f t="shared" si="4"/>
        <v>0</v>
      </c>
    </row>
    <row r="27" spans="1:16" s="104" customFormat="1">
      <c r="A27" s="267">
        <v>11</v>
      </c>
      <c r="B27" s="268"/>
      <c r="C27" s="269" t="s">
        <v>318</v>
      </c>
      <c r="D27" s="270" t="s">
        <v>259</v>
      </c>
      <c r="E27" s="270">
        <v>3</v>
      </c>
      <c r="F27" s="271"/>
      <c r="G27" s="106"/>
      <c r="H27" s="89"/>
      <c r="I27" s="90"/>
      <c r="J27" s="272"/>
      <c r="K27" s="273">
        <f t="shared" si="5"/>
        <v>0</v>
      </c>
      <c r="L27" s="274">
        <f t="shared" si="0"/>
        <v>0</v>
      </c>
      <c r="M27" s="89">
        <f t="shared" si="1"/>
        <v>0</v>
      </c>
      <c r="N27" s="89">
        <f t="shared" si="2"/>
        <v>0</v>
      </c>
      <c r="O27" s="275">
        <f t="shared" si="3"/>
        <v>0</v>
      </c>
      <c r="P27" s="273">
        <f t="shared" si="4"/>
        <v>0</v>
      </c>
    </row>
    <row r="28" spans="1:16" s="104" customFormat="1">
      <c r="A28" s="267">
        <v>12</v>
      </c>
      <c r="B28" s="268"/>
      <c r="C28" s="269" t="s">
        <v>319</v>
      </c>
      <c r="D28" s="270" t="s">
        <v>259</v>
      </c>
      <c r="E28" s="270">
        <v>10</v>
      </c>
      <c r="F28" s="271"/>
      <c r="G28" s="106"/>
      <c r="H28" s="89"/>
      <c r="I28" s="90"/>
      <c r="J28" s="272"/>
      <c r="K28" s="273">
        <f t="shared" si="5"/>
        <v>0</v>
      </c>
      <c r="L28" s="274">
        <f t="shared" si="0"/>
        <v>0</v>
      </c>
      <c r="M28" s="89">
        <f t="shared" si="1"/>
        <v>0</v>
      </c>
      <c r="N28" s="89">
        <f t="shared" si="2"/>
        <v>0</v>
      </c>
      <c r="O28" s="275">
        <f t="shared" si="3"/>
        <v>0</v>
      </c>
      <c r="P28" s="273">
        <f t="shared" si="4"/>
        <v>0</v>
      </c>
    </row>
    <row r="29" spans="1:16" s="104" customFormat="1">
      <c r="A29" s="267">
        <v>13</v>
      </c>
      <c r="B29" s="268"/>
      <c r="C29" s="269" t="s">
        <v>320</v>
      </c>
      <c r="D29" s="270" t="s">
        <v>259</v>
      </c>
      <c r="E29" s="270">
        <v>30</v>
      </c>
      <c r="F29" s="271"/>
      <c r="G29" s="106"/>
      <c r="H29" s="89"/>
      <c r="I29" s="90"/>
      <c r="J29" s="272"/>
      <c r="K29" s="273">
        <f t="shared" si="5"/>
        <v>0</v>
      </c>
      <c r="L29" s="274">
        <f t="shared" si="0"/>
        <v>0</v>
      </c>
      <c r="M29" s="89">
        <f t="shared" si="1"/>
        <v>0</v>
      </c>
      <c r="N29" s="89">
        <f t="shared" si="2"/>
        <v>0</v>
      </c>
      <c r="O29" s="275">
        <f t="shared" si="3"/>
        <v>0</v>
      </c>
      <c r="P29" s="273">
        <f t="shared" si="4"/>
        <v>0</v>
      </c>
    </row>
    <row r="30" spans="1:16" s="104" customFormat="1">
      <c r="A30" s="267">
        <v>14</v>
      </c>
      <c r="B30" s="268"/>
      <c r="C30" s="269" t="s">
        <v>321</v>
      </c>
      <c r="D30" s="270" t="s">
        <v>259</v>
      </c>
      <c r="E30" s="270">
        <v>10</v>
      </c>
      <c r="F30" s="271"/>
      <c r="G30" s="106"/>
      <c r="H30" s="89"/>
      <c r="I30" s="90"/>
      <c r="J30" s="272"/>
      <c r="K30" s="273">
        <f t="shared" si="5"/>
        <v>0</v>
      </c>
      <c r="L30" s="274">
        <f t="shared" si="0"/>
        <v>0</v>
      </c>
      <c r="M30" s="89">
        <f t="shared" si="1"/>
        <v>0</v>
      </c>
      <c r="N30" s="89">
        <f t="shared" si="2"/>
        <v>0</v>
      </c>
      <c r="O30" s="275">
        <f t="shared" si="3"/>
        <v>0</v>
      </c>
      <c r="P30" s="273">
        <f t="shared" si="4"/>
        <v>0</v>
      </c>
    </row>
    <row r="31" spans="1:16" s="104" customFormat="1">
      <c r="A31" s="267">
        <v>15</v>
      </c>
      <c r="B31" s="268"/>
      <c r="C31" s="269" t="s">
        <v>322</v>
      </c>
      <c r="D31" s="270" t="s">
        <v>259</v>
      </c>
      <c r="E31" s="270">
        <v>1</v>
      </c>
      <c r="F31" s="271"/>
      <c r="G31" s="106"/>
      <c r="H31" s="89"/>
      <c r="I31" s="90"/>
      <c r="J31" s="272"/>
      <c r="K31" s="273">
        <f t="shared" si="5"/>
        <v>0</v>
      </c>
      <c r="L31" s="274">
        <f t="shared" si="0"/>
        <v>0</v>
      </c>
      <c r="M31" s="89">
        <f t="shared" si="1"/>
        <v>0</v>
      </c>
      <c r="N31" s="89">
        <f t="shared" si="2"/>
        <v>0</v>
      </c>
      <c r="O31" s="275">
        <f t="shared" si="3"/>
        <v>0</v>
      </c>
      <c r="P31" s="273">
        <f t="shared" si="4"/>
        <v>0</v>
      </c>
    </row>
    <row r="32" spans="1:16" s="104" customFormat="1">
      <c r="A32" s="267">
        <v>16</v>
      </c>
      <c r="B32" s="268"/>
      <c r="C32" s="269" t="s">
        <v>54</v>
      </c>
      <c r="D32" s="270" t="s">
        <v>323</v>
      </c>
      <c r="E32" s="270">
        <v>600</v>
      </c>
      <c r="F32" s="271"/>
      <c r="G32" s="106"/>
      <c r="H32" s="89"/>
      <c r="I32" s="90"/>
      <c r="J32" s="272"/>
      <c r="K32" s="273">
        <f t="shared" si="5"/>
        <v>0</v>
      </c>
      <c r="L32" s="274">
        <f t="shared" si="0"/>
        <v>0</v>
      </c>
      <c r="M32" s="89">
        <f t="shared" si="1"/>
        <v>0</v>
      </c>
      <c r="N32" s="89">
        <f t="shared" si="2"/>
        <v>0</v>
      </c>
      <c r="O32" s="275">
        <f t="shared" si="3"/>
        <v>0</v>
      </c>
      <c r="P32" s="273">
        <f t="shared" si="4"/>
        <v>0</v>
      </c>
    </row>
    <row r="33" spans="1:19" s="104" customFormat="1" ht="13.5" thickBot="1">
      <c r="A33" s="267">
        <v>17</v>
      </c>
      <c r="B33" s="268"/>
      <c r="C33" s="269" t="s">
        <v>324</v>
      </c>
      <c r="D33" s="270" t="s">
        <v>310</v>
      </c>
      <c r="E33" s="270">
        <v>1</v>
      </c>
      <c r="F33" s="271"/>
      <c r="G33" s="106"/>
      <c r="H33" s="89"/>
      <c r="I33" s="90"/>
      <c r="J33" s="272"/>
      <c r="K33" s="273">
        <f t="shared" si="5"/>
        <v>0</v>
      </c>
      <c r="L33" s="274">
        <f t="shared" si="0"/>
        <v>0</v>
      </c>
      <c r="M33" s="89">
        <f t="shared" si="1"/>
        <v>0</v>
      </c>
      <c r="N33" s="89">
        <f t="shared" si="2"/>
        <v>0</v>
      </c>
      <c r="O33" s="275">
        <f t="shared" si="3"/>
        <v>0</v>
      </c>
      <c r="P33" s="273">
        <f t="shared" si="4"/>
        <v>0</v>
      </c>
    </row>
    <row r="34" spans="1:19" s="104" customFormat="1" ht="13.5" hidden="1" thickBot="1">
      <c r="A34" s="267"/>
      <c r="B34" s="277"/>
      <c r="C34" s="278"/>
      <c r="D34" s="279"/>
      <c r="E34" s="280"/>
      <c r="F34" s="281"/>
      <c r="G34" s="282"/>
      <c r="H34" s="283"/>
      <c r="I34" s="284"/>
      <c r="J34" s="285"/>
      <c r="K34" s="273">
        <f t="shared" si="5"/>
        <v>0</v>
      </c>
      <c r="L34" s="274">
        <f t="shared" si="0"/>
        <v>0</v>
      </c>
      <c r="M34" s="89">
        <f t="shared" si="1"/>
        <v>0</v>
      </c>
      <c r="N34" s="89">
        <f t="shared" si="2"/>
        <v>0</v>
      </c>
      <c r="O34" s="275">
        <f t="shared" si="3"/>
        <v>0</v>
      </c>
      <c r="P34" s="273">
        <f t="shared" si="4"/>
        <v>0</v>
      </c>
    </row>
    <row r="35" spans="1:19" s="75" customFormat="1" ht="13.5" thickBot="1">
      <c r="A35" s="286"/>
      <c r="B35" s="287"/>
      <c r="C35" s="313" t="s">
        <v>257</v>
      </c>
      <c r="D35" s="304"/>
      <c r="E35" s="304"/>
      <c r="F35" s="304"/>
      <c r="G35" s="304"/>
      <c r="H35" s="304"/>
      <c r="I35" s="304"/>
      <c r="J35" s="304"/>
      <c r="K35" s="305"/>
      <c r="L35" s="288">
        <f>SUM(L17:L34)</f>
        <v>0</v>
      </c>
      <c r="M35" s="288">
        <f>SUM(M17:M34)</f>
        <v>0</v>
      </c>
      <c r="N35" s="288">
        <f>SUM(N17:N34)</f>
        <v>0</v>
      </c>
      <c r="O35" s="289">
        <f>SUM(O17:O34)</f>
        <v>0</v>
      </c>
      <c r="P35" s="290">
        <f>SUM(P17:P34)</f>
        <v>0</v>
      </c>
      <c r="Q35" s="107"/>
      <c r="R35" s="107"/>
      <c r="S35" s="107"/>
    </row>
    <row r="36" spans="1:19">
      <c r="Q36" s="108"/>
      <c r="R36" s="108"/>
      <c r="S36" s="108"/>
    </row>
    <row r="37" spans="1:19" s="75" customFormat="1" ht="16.5">
      <c r="A37" s="59" t="s">
        <v>39</v>
      </c>
      <c r="B37" s="59"/>
      <c r="C37" s="322"/>
      <c r="D37" s="322"/>
      <c r="E37" s="322"/>
      <c r="F37" s="5"/>
      <c r="G37" s="59" t="s">
        <v>325</v>
      </c>
      <c r="H37" s="59"/>
      <c r="I37" s="322"/>
      <c r="J37" s="322"/>
      <c r="K37" s="322"/>
      <c r="L37" s="5"/>
      <c r="M37" s="5"/>
      <c r="N37" s="5"/>
      <c r="O37" s="5"/>
      <c r="P37" s="5"/>
      <c r="Q37" s="107"/>
      <c r="R37" s="107"/>
      <c r="S37" s="107"/>
    </row>
  </sheetData>
  <mergeCells count="19">
    <mergeCell ref="A5:B5"/>
    <mergeCell ref="C5:D5"/>
    <mergeCell ref="A6:B6"/>
    <mergeCell ref="C6:D6"/>
    <mergeCell ref="A7:B7"/>
    <mergeCell ref="C7:D7"/>
    <mergeCell ref="Q14:S14"/>
    <mergeCell ref="C35:K35"/>
    <mergeCell ref="C37:E37"/>
    <mergeCell ref="I37:K37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Pas_koptame</vt:lpstr>
      <vt:lpstr>Kopsavilkums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Kopsavilkums!Print_Area</vt:lpstr>
      <vt:lpstr>Pas_koptame!Print_Area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marisk</dc:creator>
  <cp:lastModifiedBy>Gunita</cp:lastModifiedBy>
  <cp:lastPrinted>2018-12-03T12:03:02Z</cp:lastPrinted>
  <dcterms:created xsi:type="dcterms:W3CDTF">2014-02-18T10:19:30Z</dcterms:created>
  <dcterms:modified xsi:type="dcterms:W3CDTF">2018-12-03T12:33:07Z</dcterms:modified>
</cp:coreProperties>
</file>