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516" activeTab="5"/>
  </bookViews>
  <sheets>
    <sheet name="Koptaame" sheetId="17" r:id="rId1"/>
    <sheet name="Baznīcas 1" sheetId="11" r:id="rId2"/>
    <sheet name="Dārza 6" sheetId="12" r:id="rId3"/>
    <sheet name="Lielā 12" sheetId="5" r:id="rId4"/>
    <sheet name="Lielā 23" sheetId="15" r:id="rId5"/>
    <sheet name="Lielā 27" sheetId="13" r:id="rId6"/>
  </sheets>
  <definedNames>
    <definedName name="_xlnm.Print_Area" localSheetId="1">'Baznīcas 1'!$A$1:$P$58</definedName>
    <definedName name="_xlnm.Print_Area" localSheetId="2">'Dārza 6'!$A$1:$P$51</definedName>
    <definedName name="_xlnm.Print_Area" localSheetId="0">Koptaame!$A$1:$C$40</definedName>
    <definedName name="_xlnm.Print_Area" localSheetId="3">'Lielā 12'!$A$1:$P$71</definedName>
    <definedName name="_xlnm.Print_Area" localSheetId="4">'Lielā 23'!$A$1:$P$71</definedName>
    <definedName name="_xlnm.Print_Area" localSheetId="5">'Lielā 27'!$A$1:$P$71</definedName>
  </definedNames>
  <calcPr calcId="125725"/>
</workbook>
</file>

<file path=xl/calcChain.xml><?xml version="1.0" encoding="utf-8"?>
<calcChain xmlns="http://schemas.openxmlformats.org/spreadsheetml/2006/main">
  <c r="E25" i="13"/>
  <c r="B23"/>
  <c r="E25" i="15"/>
  <c r="B23"/>
  <c r="E25" i="5"/>
  <c r="B23"/>
  <c r="E41" i="13"/>
  <c r="E21" i="11"/>
  <c r="E25"/>
  <c r="E28"/>
  <c r="E33"/>
  <c r="E34"/>
  <c r="E21" i="15"/>
  <c r="E33" i="12"/>
  <c r="E32"/>
  <c r="E28"/>
  <c r="E27"/>
  <c r="E50" i="15"/>
  <c r="E51" s="1"/>
  <c r="E47"/>
  <c r="E46"/>
  <c r="E26"/>
  <c r="E50" i="13"/>
  <c r="E52" s="1"/>
  <c r="E47"/>
  <c r="E46"/>
  <c r="E26"/>
  <c r="E29" s="1"/>
  <c r="E50" i="5"/>
  <c r="E52" s="1"/>
  <c r="E47"/>
  <c r="E46"/>
  <c r="E26"/>
  <c r="E32" s="1"/>
  <c r="E35" i="15"/>
  <c r="E35" i="5"/>
  <c r="E35" i="13"/>
  <c r="E51" l="1"/>
  <c r="L39" i="12"/>
  <c r="N60" i="13"/>
  <c r="E32" i="15"/>
  <c r="L45" i="11"/>
  <c r="E29" i="15"/>
  <c r="N39" i="12"/>
  <c r="E51" i="5"/>
  <c r="E32" i="13"/>
  <c r="N45" i="11"/>
  <c r="E29" i="5"/>
  <c r="E52" i="15"/>
  <c r="O39" i="12" l="1"/>
  <c r="N60" i="5"/>
  <c r="N60" i="15"/>
  <c r="O45" i="11"/>
  <c r="P45"/>
  <c r="M45"/>
  <c r="M39" i="12"/>
  <c r="P39"/>
  <c r="O60" i="13"/>
  <c r="L60"/>
  <c r="O60" i="5"/>
  <c r="L60"/>
  <c r="O60" i="15"/>
  <c r="L60" l="1"/>
  <c r="P60" i="5"/>
  <c r="M60"/>
  <c r="M60" i="13"/>
  <c r="P60"/>
  <c r="M60" i="15"/>
  <c r="P49" i="11" l="1"/>
  <c r="C17" i="17" s="1"/>
  <c r="P60" i="15"/>
  <c r="P43" i="12"/>
  <c r="C18" i="17" s="1"/>
  <c r="P50" i="11" l="1"/>
  <c r="P51" s="1"/>
  <c r="O12" s="1"/>
  <c r="P44" i="12"/>
  <c r="P45" s="1"/>
  <c r="O12" s="1"/>
  <c r="P64" i="15" l="1"/>
  <c r="C20" i="17" s="1"/>
  <c r="P64" i="13"/>
  <c r="C21" i="17" s="1"/>
  <c r="P64" i="5"/>
  <c r="C19" i="17" s="1"/>
  <c r="P65" i="15" l="1"/>
  <c r="P66" s="1"/>
  <c r="O12" s="1"/>
  <c r="C22" i="17"/>
  <c r="C24" s="1"/>
  <c r="C25" s="1"/>
  <c r="P65" i="13"/>
  <c r="P66" s="1"/>
  <c r="O12" s="1"/>
  <c r="P65" i="5"/>
  <c r="P66" s="1"/>
  <c r="O12" s="1"/>
  <c r="C26" i="17" l="1"/>
</calcChain>
</file>

<file path=xl/sharedStrings.xml><?xml version="1.0" encoding="utf-8"?>
<sst xmlns="http://schemas.openxmlformats.org/spreadsheetml/2006/main" count="566" uniqueCount="158">
  <si>
    <t>Nr.p.k.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</si>
  <si>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</si>
  <si>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</si>
  <si>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</si>
  <si>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</si>
  <si>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</si>
  <si>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</si>
  <si>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</si>
  <si>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Sastādīja:</t>
  </si>
  <si>
    <t>Kopā</t>
  </si>
  <si>
    <t>t.sk. darba aizsardzība</t>
  </si>
  <si>
    <t>Pavisam kopā</t>
  </si>
  <si>
    <t>Kopā ar PVN</t>
  </si>
  <si>
    <t>(paraksts un tā atšifrējums, datums)</t>
  </si>
  <si>
    <t>Tāmes izmaksas</t>
  </si>
  <si>
    <t>euro</t>
  </si>
  <si>
    <t>Virsizdevumi</t>
  </si>
  <si>
    <t>Peļņa</t>
  </si>
  <si>
    <t>PVN</t>
  </si>
  <si>
    <r>
      <t>darba samaksas likme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/h)</t>
    </r>
  </si>
  <si>
    <r>
      <t>darba alga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</si>
  <si>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materiāli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</si>
  <si>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mehānismi 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</si>
  <si>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kopā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</si>
  <si>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mehānismi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</si>
  <si>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summa (</t>
    </r>
    <r>
      <rPr>
        <b/>
        <i/>
        <sz val="9.5"/>
        <rFont val="Arial"/>
        <family val="2"/>
        <charset val="186"/>
      </rPr>
      <t>euro</t>
    </r>
    <r>
      <rPr>
        <b/>
        <sz val="9.5"/>
        <rFont val="Arial"/>
        <family val="2"/>
        <charset val="186"/>
      </rPr>
      <t>)</t>
    </r>
  </si>
  <si>
    <r>
      <t>Būves nosaukums:</t>
    </r>
    <r>
      <rPr>
        <sz val="9.5"/>
        <rFont val="Arial"/>
        <family val="2"/>
        <charset val="186"/>
      </rPr>
      <t xml:space="preserve"> Dzīvojamā māja</t>
    </r>
  </si>
  <si>
    <t>Lokālā tāme Nr.1</t>
  </si>
  <si>
    <t>Lokālā tāme Nr.2</t>
  </si>
  <si>
    <t>Lokālā tāme Nr.3</t>
  </si>
  <si>
    <r>
      <t>Objekta adrese:</t>
    </r>
    <r>
      <rPr>
        <sz val="9.5"/>
        <rFont val="Arial"/>
        <family val="2"/>
        <charset val="186"/>
      </rPr>
      <t xml:space="preserve"> Lielā iela 12, Kandava, Kandavas novads, LV-3120</t>
    </r>
  </si>
  <si>
    <t>Fasādes atjaunošana</t>
  </si>
  <si>
    <t>Logu nosegšana ar caurspīdīgu polietilēna plēvi, plēves demontāža</t>
  </si>
  <si>
    <t>m2</t>
  </si>
  <si>
    <t xml:space="preserve"> - polietilēna plēve (caurspīdīga) </t>
  </si>
  <si>
    <t xml:space="preserve"> - stiprinājuma elementi (līmlenta)</t>
  </si>
  <si>
    <t>Cokola, sienas un logu ailu apdares demontāža</t>
  </si>
  <si>
    <t>Cokola, sienas un logu ailu gruntēšana ar universālo grunti Ceresit CT17 un špaktelēšana ar fasādes špakteli Ceresit CT29 (3mm)</t>
  </si>
  <si>
    <t xml:space="preserve"> - grunts universālā CERESIT CT17</t>
  </si>
  <si>
    <t>litri</t>
  </si>
  <si>
    <t xml:space="preserve"> - fasādes špaktele Ceresit CT29 </t>
  </si>
  <si>
    <t>kg</t>
  </si>
  <si>
    <t>Cokola, Sienas un logu ailu virsmas gruntēšana ar universālo grunti CERESIT CT17 un izlīdzināšana ar fasādes nobeiguma špakteli Ceresit CT34 (2mm)</t>
  </si>
  <si>
    <t xml:space="preserve"> - nobeiguma špaktele Ceresit CT34 </t>
  </si>
  <si>
    <t>Cokola, sienas un logu ailu gruntēšana ar universālo grunti Ceresit CT17 un krāsošana ar tonētu silikāta fasādes krāsu CERESIT CT54 (2x) (krāsu toņi pēc fasādes krāsu pases)</t>
  </si>
  <si>
    <t xml:space="preserve"> - grunts universālā Ceresit CT17</t>
  </si>
  <si>
    <t xml:space="preserve"> - silikāta fasādes krāsa CERESIT CT54 (netonēta)</t>
  </si>
  <si>
    <t xml:space="preserve"> - krāsas tonēšana</t>
  </si>
  <si>
    <t>obj.</t>
  </si>
  <si>
    <t>Citi darbi</t>
  </si>
  <si>
    <t>Mobilā žoga noma, uzstādīšana un demontāža (ieskaitot piegādi būvobjektā un nogādāšanu atpakaļ nomas punktā</t>
  </si>
  <si>
    <t>m</t>
  </si>
  <si>
    <r>
      <t xml:space="preserve"> - mobilā žoga sekcijas (3,5x1,2m) noma </t>
    </r>
    <r>
      <rPr>
        <b/>
        <sz val="9"/>
        <rFont val="Arial"/>
        <family val="2"/>
        <charset val="186"/>
      </rPr>
      <t>(0,5mēn.)</t>
    </r>
  </si>
  <si>
    <t>gb.</t>
  </si>
  <si>
    <r>
      <t xml:space="preserve"> - mobilā žoga pēdas noma </t>
    </r>
    <r>
      <rPr>
        <b/>
        <sz val="9"/>
        <rFont val="Arial"/>
        <family val="2"/>
        <charset val="186"/>
      </rPr>
      <t>(0,5mēn.)</t>
    </r>
  </si>
  <si>
    <r>
      <t xml:space="preserve"> - mobilā žoga skavu noma </t>
    </r>
    <r>
      <rPr>
        <b/>
        <sz val="9"/>
        <rFont val="Arial"/>
        <family val="2"/>
        <charset val="186"/>
      </rPr>
      <t>(0,5mēn.)</t>
    </r>
  </si>
  <si>
    <t xml:space="preserve"> - brīdinājuma zīmes</t>
  </si>
  <si>
    <t xml:space="preserve"> - mobilā žoga un tā uzstādīšanas elementu piegāde būvlaukumā un nogādāšana atpakaļ nomas punktā</t>
  </si>
  <si>
    <t>km</t>
  </si>
  <si>
    <t>Fasādes sastatņu noma, uzstādīšana un demontāža (ieskaitot piegādi būvobjektā un nogādāšanu atpakaļ nomas punktā)</t>
  </si>
  <si>
    <t xml:space="preserve"> - sastatņu stiprinājumi</t>
  </si>
  <si>
    <t xml:space="preserve"> - autotransports sastatņu piegādei būvlaukumā un nogādāšanai atpakaļ nomas punktā</t>
  </si>
  <si>
    <t>Būvdarbu vietas sakārtošana</t>
  </si>
  <si>
    <r>
      <t>Objekta adrese:</t>
    </r>
    <r>
      <rPr>
        <sz val="9.5"/>
        <rFont val="Arial"/>
        <family val="2"/>
        <charset val="186"/>
      </rPr>
      <t xml:space="preserve"> Baznīcas iela 1, Kandava, Kandavas novads, LV-3120</t>
    </r>
  </si>
  <si>
    <r>
      <t xml:space="preserve">Pasūtītājs: </t>
    </r>
    <r>
      <rPr>
        <sz val="9.5"/>
        <rFont val="Arial"/>
        <family val="2"/>
        <charset val="186"/>
      </rPr>
      <t>Kandavas novada dome</t>
    </r>
  </si>
  <si>
    <r>
      <t>Objekta adrese:</t>
    </r>
    <r>
      <rPr>
        <sz val="9.5"/>
        <rFont val="Arial"/>
        <family val="2"/>
        <charset val="186"/>
      </rPr>
      <t xml:space="preserve"> Lielā  iela 27, Kandava, Kandavas novads, LV-3120</t>
    </r>
  </si>
  <si>
    <t>Lokālā tāme Nr.5</t>
  </si>
  <si>
    <r>
      <t>Būves nosaukums:</t>
    </r>
    <r>
      <rPr>
        <sz val="9.5"/>
        <rFont val="Arial"/>
        <family val="2"/>
        <charset val="186"/>
      </rPr>
      <t xml:space="preserve"> Kandavas domes ēka</t>
    </r>
  </si>
  <si>
    <r>
      <t>Objekta adrese:</t>
    </r>
    <r>
      <rPr>
        <sz val="9.5"/>
        <rFont val="Arial"/>
        <family val="2"/>
        <charset val="186"/>
      </rPr>
      <t xml:space="preserve"> Dārza iela 6, Kandava, Kandavas novads, LV-3120</t>
    </r>
  </si>
  <si>
    <r>
      <t>Objekta adrese:</t>
    </r>
    <r>
      <rPr>
        <sz val="9.5"/>
        <rFont val="Arial"/>
        <family val="2"/>
        <charset val="186"/>
      </rPr>
      <t xml:space="preserve"> Lielā iela 23, Kandava, Kandavas novads, LV-3120</t>
    </r>
  </si>
  <si>
    <t>Lokālā tāme Nr.4</t>
  </si>
  <si>
    <t>Logu un durvju nosegšana ar caurspīdīgu polietilēna plēvi, plēves demontāža</t>
  </si>
  <si>
    <r>
      <t>*</t>
    </r>
    <r>
      <rPr>
        <b/>
        <sz val="10"/>
        <rFont val="Arial"/>
        <family val="2"/>
        <charset val="1"/>
      </rPr>
      <t xml:space="preserve">Piezīme: </t>
    </r>
    <r>
      <rPr>
        <sz val="10"/>
        <rFont val="Arial"/>
        <family val="2"/>
        <charset val="186"/>
      </rPr>
      <t>Ēkas fasādes apdare ir nesen atjaunota un tās remonts nav nepieciešams. Pirms dzejas rindu uzgleznošanas ir jāveic tikai fasādes apgleznojamās daļas gruntēšana.</t>
    </r>
  </si>
  <si>
    <r>
      <t>Fasādes sagatavošana</t>
    </r>
    <r>
      <rPr>
        <b/>
        <sz val="12"/>
        <rFont val="Arial"/>
        <family val="2"/>
        <charset val="186"/>
      </rPr>
      <t>*</t>
    </r>
  </si>
  <si>
    <t>Jaunu logu ārējo skārda palodžu uzstādīšana (PE, 150mm)</t>
  </si>
  <si>
    <t xml:space="preserve"> - skārda ārējā palodze (PE, 150mm)</t>
  </si>
  <si>
    <t xml:space="preserve"> - montāžas materiāli</t>
  </si>
  <si>
    <t>kpl.</t>
  </si>
  <si>
    <t>Logu ārējo skārda palodžu demontāža</t>
  </si>
  <si>
    <t>Sienas apgleznojamās daļas gruntēšana ar universālo grunti Ceresit CT17</t>
  </si>
  <si>
    <r>
      <t xml:space="preserve"> - sastatņu ar aizsargtīklu noma </t>
    </r>
    <r>
      <rPr>
        <b/>
        <sz val="9"/>
        <rFont val="Arial"/>
        <family val="2"/>
        <charset val="186"/>
      </rPr>
      <t>(0,5mēn.)</t>
    </r>
  </si>
  <si>
    <t>m3</t>
  </si>
  <si>
    <t>Būvgružu savākšana, iekraušana autotransportā un nogādāšana būvgružu utilizācijas vietā</t>
  </si>
  <si>
    <t>Tāme sastādīta 2017. gada tirgus cenās.</t>
  </si>
  <si>
    <t>Sienas apgleznojamās daļas špaktelēšana ar fasādes špakteli Ceresit CT29 (3mm)</t>
  </si>
  <si>
    <t>Sienas apgleznojamā daļas gruntēšana ar universālo grunti Ceresit CT17 un krāsošana ar tonētu silikāta fasādes krāsu CERESIT CT54 (2x) (krāsu tonis pēc fasādes krāsu pases)</t>
  </si>
  <si>
    <r>
      <t xml:space="preserve">*Piezīme: </t>
    </r>
    <r>
      <rPr>
        <sz val="10"/>
        <rFont val="Arial"/>
        <family val="2"/>
        <charset val="186"/>
      </rPr>
      <t>Ēkas fasādes apdare ir nesen atjaunota un tās remonts nav nepieciešams. Pirms dzejas rindu uzgleznošanas ir jāveic tikai fasādes apgleznojamās daļas gruntēšana, špahtelēšana un krāsošana</t>
    </r>
  </si>
  <si>
    <t>Fasādes apgleznošana</t>
  </si>
  <si>
    <t xml:space="preserve"> - palīgmateriāli</t>
  </si>
  <si>
    <t>kompl.</t>
  </si>
  <si>
    <t xml:space="preserve"> - tonētas fasādes krāsas (vid. uz 1 m2)</t>
  </si>
  <si>
    <t>Būvdarbu izkārtnes izgatavošana un montāža</t>
  </si>
  <si>
    <t>Sadzīves atkritumu konteinera piegāde, būvgružu kraušana, konteinera izvešana</t>
  </si>
  <si>
    <t>Ugunsdzēšamo aparātu piegāde un uzstādīšana</t>
  </si>
  <si>
    <r>
      <t xml:space="preserve"> - mobilā žoga sekcijas (3,5x1,2m) noma </t>
    </r>
    <r>
      <rPr>
        <b/>
        <sz val="9"/>
        <rFont val="Arial"/>
        <family val="2"/>
        <charset val="1"/>
      </rPr>
      <t>(1 mēn.)</t>
    </r>
  </si>
  <si>
    <r>
      <t xml:space="preserve"> - mobilā žoga pēdas noma </t>
    </r>
    <r>
      <rPr>
        <b/>
        <sz val="9"/>
        <rFont val="Arial"/>
        <family val="2"/>
        <charset val="1"/>
      </rPr>
      <t>(1 mēn.)</t>
    </r>
  </si>
  <si>
    <r>
      <t xml:space="preserve"> - mobilā žoga skavu noma </t>
    </r>
    <r>
      <rPr>
        <b/>
        <sz val="9"/>
        <rFont val="Arial"/>
        <family val="2"/>
        <charset val="1"/>
      </rPr>
      <t>(1 mēn.)</t>
    </r>
  </si>
  <si>
    <r>
      <t xml:space="preserve"> - sastatņu ar aizsargtīklu noma </t>
    </r>
    <r>
      <rPr>
        <b/>
        <sz val="9"/>
        <rFont val="Arial"/>
        <family val="2"/>
        <charset val="1"/>
      </rPr>
      <t>(1 mēn.)</t>
    </r>
  </si>
  <si>
    <t>Sienas apgleznošanas darbu veikšana</t>
  </si>
  <si>
    <r>
      <t xml:space="preserve"> - mobilā žoga sekcijas (3,5x1,2m) noma </t>
    </r>
    <r>
      <rPr>
        <b/>
        <sz val="9"/>
        <rFont val="Arial"/>
        <family val="2"/>
        <charset val="186"/>
      </rPr>
      <t>(1 mēn.)</t>
    </r>
  </si>
  <si>
    <r>
      <t xml:space="preserve"> - mobilā žoga pēdas noma </t>
    </r>
    <r>
      <rPr>
        <b/>
        <sz val="9"/>
        <rFont val="Arial"/>
        <family val="2"/>
        <charset val="186"/>
      </rPr>
      <t>(1 mēn.)</t>
    </r>
  </si>
  <si>
    <r>
      <t xml:space="preserve"> - mobilā žoga skavu noma </t>
    </r>
    <r>
      <rPr>
        <b/>
        <sz val="9"/>
        <rFont val="Arial"/>
        <family val="2"/>
        <charset val="186"/>
      </rPr>
      <t>(1 mēn.)</t>
    </r>
  </si>
  <si>
    <r>
      <t xml:space="preserve"> - sastatņu ar aizsargtīklu noma </t>
    </r>
    <r>
      <rPr>
        <b/>
        <sz val="9"/>
        <rFont val="Arial"/>
        <family val="2"/>
        <charset val="186"/>
      </rPr>
      <t>(1 mēn.)</t>
    </r>
  </si>
  <si>
    <r>
      <t xml:space="preserve"> - mobilā žoga sekcijas (3,5x1,2m) noma </t>
    </r>
    <r>
      <rPr>
        <b/>
        <sz val="9"/>
        <rFont val="Arial"/>
        <family val="2"/>
        <charset val="1"/>
      </rPr>
      <t>(1,5mēn.)</t>
    </r>
  </si>
  <si>
    <r>
      <t xml:space="preserve"> - mobilā žoga pēdas noma </t>
    </r>
    <r>
      <rPr>
        <b/>
        <sz val="9"/>
        <rFont val="Arial"/>
        <family val="2"/>
        <charset val="1"/>
      </rPr>
      <t>(1,5mēn.)</t>
    </r>
  </si>
  <si>
    <r>
      <t xml:space="preserve"> - mobilā žoga skavu noma </t>
    </r>
    <r>
      <rPr>
        <b/>
        <sz val="9"/>
        <rFont val="Arial"/>
        <family val="2"/>
        <charset val="1"/>
      </rPr>
      <t>(1,5mēn.)</t>
    </r>
  </si>
  <si>
    <r>
      <t xml:space="preserve"> - sastatņu ar aizsargtīklu noma </t>
    </r>
    <r>
      <rPr>
        <b/>
        <sz val="9"/>
        <rFont val="Arial"/>
        <family val="2"/>
        <charset val="1"/>
      </rPr>
      <t>(1,5mēn.)</t>
    </r>
  </si>
  <si>
    <t>Baznīcas iela 1</t>
  </si>
  <si>
    <t>Dārza iela 6</t>
  </si>
  <si>
    <t>Lielā iela 12</t>
  </si>
  <si>
    <t>Lielā iela 23</t>
  </si>
  <si>
    <t>Lielā iela 27</t>
  </si>
  <si>
    <t>Bojātā apmetuma remonts</t>
  </si>
  <si>
    <t xml:space="preserve"> - kaļķa-cementa apmetums CERESIT ZKP</t>
  </si>
  <si>
    <r>
      <t>Objekta nosaukums:</t>
    </r>
    <r>
      <rPr>
        <sz val="9.5"/>
        <rFont val="Arial"/>
        <family val="2"/>
        <charset val="186"/>
      </rPr>
      <t xml:space="preserve"> Vienkāršota fasādes atjaunošana</t>
    </r>
  </si>
  <si>
    <t>Vienkāršota fasādes atjaunošana, Baznīcas ielā 1, Kandavā</t>
  </si>
  <si>
    <t>Vienkāršota fasādes fasādes atjaunošana Dārza ielā 6, Kandavā</t>
  </si>
  <si>
    <r>
      <t>Objekta nosaukums:</t>
    </r>
    <r>
      <rPr>
        <sz val="9.5"/>
        <rFont val="Arial"/>
        <family val="2"/>
        <charset val="186"/>
      </rPr>
      <t xml:space="preserve"> Vienkāršota fasādes atjaunošana </t>
    </r>
  </si>
  <si>
    <t>Vienkāršota fasādes atjaunošana, Lielā ielā 12, Kandavā</t>
  </si>
  <si>
    <r>
      <t>Pasūtītājs:</t>
    </r>
    <r>
      <rPr>
        <sz val="9.5"/>
        <rFont val="Arial"/>
        <family val="2"/>
        <charset val="186"/>
      </rPr>
      <t xml:space="preserve"> Kandavas novada dome</t>
    </r>
  </si>
  <si>
    <t>Vienkāršota  fasādes atjaunošana , Lielā iela 23, Kandavā</t>
  </si>
  <si>
    <r>
      <t xml:space="preserve">Pasūtītājs: </t>
    </r>
    <r>
      <rPr>
        <sz val="9.5"/>
        <rFont val="Arial"/>
        <family val="2"/>
        <charset val="186"/>
      </rPr>
      <t>Kandavas pilsētas dome</t>
    </r>
  </si>
  <si>
    <t>Vienkāršota fasādes atjaunošana fasādes atjaunošana, Lielā iela 27, Kandava</t>
  </si>
  <si>
    <t>26.06.2017.</t>
  </si>
  <si>
    <t>Pielikums Nr. 3</t>
  </si>
  <si>
    <t>APSTIPRINU</t>
  </si>
  <si>
    <t>(pasūtītāja paraksts un tā atšifrējums)</t>
  </si>
  <si>
    <t>Z.v</t>
  </si>
  <si>
    <t>____. gada __. ______________</t>
  </si>
  <si>
    <t>Paredzamās līgumcenas koptāme</t>
  </si>
  <si>
    <t>Objekta nosaukums</t>
  </si>
  <si>
    <t>Vienkāršota fasāžu atjaunošana</t>
  </si>
  <si>
    <t>Objekta adrese</t>
  </si>
  <si>
    <t>Baznīcas iela 1, Dārza iela 6, Lielā iela 12, Lielā iela 23, Lielā iela 27, Kandava, Kandavas novads, LV-3120</t>
  </si>
  <si>
    <t>Būves nosaukums</t>
  </si>
  <si>
    <t>Dzīvojamās mājas, Kandavas domes ēka</t>
  </si>
  <si>
    <t>Pasūtījuma Nr</t>
  </si>
  <si>
    <t>Objekta izmaksas (euro)</t>
  </si>
  <si>
    <t>PVN                                                                (21%)</t>
  </si>
  <si>
    <t>Pavisam būvniecības izmaksas</t>
  </si>
  <si>
    <t>Ar būvniecību saistītie pārējie izdevumi:</t>
  </si>
  <si>
    <t xml:space="preserve">          būvuzraudzība</t>
  </si>
  <si>
    <t xml:space="preserve">          būvprojekta autoruzraudzība</t>
  </si>
  <si>
    <t xml:space="preserve">          izpētes un projektēšanas darbi</t>
  </si>
  <si>
    <t xml:space="preserve">          būvprojekta ekspertīze</t>
  </si>
  <si>
    <t>Sastādīja</t>
  </si>
  <si>
    <r>
      <t xml:space="preserve">Sertifikāta Nr. </t>
    </r>
    <r>
      <rPr>
        <u/>
        <sz val="10"/>
        <rFont val="Calibri"/>
        <family val="2"/>
        <scheme val="minor"/>
      </rPr>
      <t xml:space="preserve">                                                             .</t>
    </r>
  </si>
  <si>
    <t>Pārbaudīja</t>
  </si>
  <si>
    <t>Tiešās izmaksas kopā, t.sk., darba devēja sociālais nodoklis</t>
  </si>
  <si>
    <t>Andrejs Putniņš</t>
  </si>
  <si>
    <t>%</t>
  </si>
  <si>
    <t>Finanšu rezerve neparedzētiem darbiem (%)</t>
  </si>
  <si>
    <t>Tāme sastādīta 2017.gada __.________</t>
  </si>
  <si>
    <t xml:space="preserve">                                                                                         </t>
  </si>
  <si>
    <t>Tāme sastādīta 2017.gada __._______</t>
  </si>
  <si>
    <t>Tāme sastādīta 2017.gada __._________</t>
  </si>
  <si>
    <t>Tāme sastādīta 2017.gada __.____________</t>
  </si>
  <si>
    <t>Tāme sastādīta 2017.gada __.___________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</si>
</sst>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_р_._-;\-* #,##0.00_р_._-;_-* \-??_р_._-;_-@_-"/>
    <numFmt numFmtId="165" formatCode="0.00;[Red]0.00"/>
    <numFmt numFmtId="166" formatCode="yyyy\.mm\.dd\.;@"/>
  </numFmts>
  <fonts count="47">
    <font>
      <sz val="11"/>
      <color theme="1"/>
      <name val="Calibri"/>
      <family val="2"/>
      <charset val="186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204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186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 Cyr"/>
      <family val="2"/>
      <charset val="204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name val="Arial"/>
      <family val="2"/>
      <charset val="186"/>
    </font>
    <font>
      <sz val="10.5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Calibri"/>
      <family val="2"/>
    </font>
    <font>
      <sz val="10"/>
      <name val="Helv"/>
    </font>
    <font>
      <i/>
      <sz val="9"/>
      <name val="Arial"/>
      <family val="2"/>
      <charset val="186"/>
    </font>
    <font>
      <b/>
      <sz val="9.5"/>
      <name val="Arial"/>
      <family val="2"/>
      <charset val="186"/>
    </font>
    <font>
      <sz val="9.5"/>
      <name val="Arial"/>
      <family val="2"/>
      <charset val="186"/>
    </font>
    <font>
      <i/>
      <sz val="9.5"/>
      <name val="Arial"/>
      <family val="2"/>
      <charset val="186"/>
    </font>
    <font>
      <b/>
      <sz val="9.5"/>
      <color indexed="8"/>
      <name val="Arial"/>
      <family val="2"/>
      <charset val="186"/>
    </font>
    <font>
      <b/>
      <i/>
      <sz val="9.5"/>
      <name val="Arial"/>
      <family val="2"/>
      <charset val="186"/>
    </font>
    <font>
      <b/>
      <sz val="9"/>
      <name val="Arial"/>
      <family val="2"/>
      <charset val="1"/>
    </font>
    <font>
      <i/>
      <sz val="9"/>
      <name val="Arial"/>
      <family val="2"/>
      <charset val="1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0.5"/>
      <color indexed="8"/>
      <name val="Arial"/>
      <family val="2"/>
      <charset val="186"/>
    </font>
    <font>
      <sz val="9.5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414142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1" fillId="0" borderId="0" applyFont="0" applyFill="0" applyBorder="0" applyAlignment="0" applyProtection="0"/>
    <xf numFmtId="0" fontId="2" fillId="0" borderId="0"/>
    <xf numFmtId="0" fontId="36" fillId="0" borderId="0"/>
    <xf numFmtId="0" fontId="36" fillId="0" borderId="0"/>
    <xf numFmtId="0" fontId="19" fillId="0" borderId="0"/>
    <xf numFmtId="0" fontId="10" fillId="0" borderId="0"/>
    <xf numFmtId="0" fontId="6" fillId="0" borderId="0"/>
    <xf numFmtId="0" fontId="20" fillId="0" borderId="0"/>
    <xf numFmtId="0" fontId="5" fillId="0" borderId="0"/>
    <xf numFmtId="0" fontId="6" fillId="0" borderId="0"/>
    <xf numFmtId="0" fontId="6" fillId="0" borderId="0"/>
    <xf numFmtId="0" fontId="2" fillId="0" borderId="0"/>
  </cellStyleXfs>
  <cellXfs count="16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4" fillId="0" borderId="0" xfId="12" applyFont="1" applyFill="1" applyBorder="1" applyAlignment="1">
      <alignment vertical="center"/>
    </xf>
    <xf numFmtId="0" fontId="3" fillId="0" borderId="0" xfId="12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vertical="center"/>
    </xf>
    <xf numFmtId="0" fontId="22" fillId="0" borderId="0" xfId="10" applyFont="1" applyFill="1" applyBorder="1" applyAlignment="1">
      <alignment horizontal="left" vertical="center" wrapText="1"/>
    </xf>
    <xf numFmtId="0" fontId="23" fillId="0" borderId="0" xfId="12" applyFont="1" applyFill="1" applyBorder="1" applyAlignment="1">
      <alignment vertical="center"/>
    </xf>
    <xf numFmtId="0" fontId="22" fillId="0" borderId="0" xfId="12" applyFont="1" applyFill="1" applyBorder="1" applyAlignment="1">
      <alignment horizontal="left" vertical="center"/>
    </xf>
    <xf numFmtId="0" fontId="23" fillId="0" borderId="0" xfId="5" applyNumberFormat="1" applyFont="1" applyFill="1" applyAlignment="1" applyProtection="1">
      <alignment vertical="center"/>
    </xf>
    <xf numFmtId="2" fontId="22" fillId="0" borderId="0" xfId="5" applyNumberFormat="1" applyFont="1" applyFill="1" applyBorder="1" applyAlignment="1" applyProtection="1">
      <alignment horizontal="center" vertical="center"/>
    </xf>
    <xf numFmtId="0" fontId="24" fillId="0" borderId="0" xfId="5" applyNumberFormat="1" applyFont="1" applyFill="1" applyAlignment="1" applyProtection="1">
      <alignment horizontal="center" vertical="center"/>
    </xf>
    <xf numFmtId="0" fontId="25" fillId="0" borderId="0" xfId="2" applyFont="1" applyFill="1" applyBorder="1" applyAlignment="1">
      <alignment horizontal="center" vertical="center" wrapText="1"/>
    </xf>
    <xf numFmtId="0" fontId="23" fillId="0" borderId="0" xfId="12" applyFont="1" applyFill="1" applyAlignment="1">
      <alignment vertical="center"/>
    </xf>
    <xf numFmtId="0" fontId="23" fillId="0" borderId="0" xfId="10" applyFont="1" applyFill="1" applyBorder="1" applyAlignment="1">
      <alignment vertical="center"/>
    </xf>
    <xf numFmtId="0" fontId="22" fillId="0" borderId="0" xfId="12" applyFont="1" applyFill="1" applyBorder="1" applyAlignment="1">
      <alignment vertical="center"/>
    </xf>
    <xf numFmtId="0" fontId="23" fillId="0" borderId="0" xfId="12" applyFont="1" applyFill="1" applyBorder="1" applyAlignment="1">
      <alignment horizontal="left" vertical="center"/>
    </xf>
    <xf numFmtId="0" fontId="22" fillId="0" borderId="1" xfId="12" applyFont="1" applyFill="1" applyBorder="1" applyAlignment="1">
      <alignment horizontal="center" vertical="center" textRotation="90" wrapText="1"/>
    </xf>
    <xf numFmtId="0" fontId="15" fillId="0" borderId="1" xfId="7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8" fillId="0" borderId="1" xfId="12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5" fillId="0" borderId="0" xfId="9" applyFill="1"/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2" fontId="1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2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8" fillId="0" borderId="0" xfId="0" applyFont="1" applyFill="1"/>
    <xf numFmtId="0" fontId="16" fillId="0" borderId="0" xfId="0" applyFont="1" applyFill="1" applyAlignment="1">
      <alignment horizontal="left" indent="4"/>
    </xf>
    <xf numFmtId="0" fontId="22" fillId="0" borderId="0" xfId="12" applyFont="1" applyFill="1" applyBorder="1" applyAlignment="1">
      <alignment horizontal="center" vertical="center" wrapText="1"/>
    </xf>
    <xf numFmtId="0" fontId="23" fillId="0" borderId="0" xfId="8" applyFont="1" applyFill="1" applyAlignment="1">
      <alignment vertical="justify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2" fontId="11" fillId="0" borderId="1" xfId="6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12" applyNumberFormat="1" applyFont="1" applyFill="1" applyBorder="1" applyAlignment="1" applyProtection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12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65" fontId="33" fillId="0" borderId="0" xfId="0" applyNumberFormat="1" applyFont="1" applyFill="1" applyBorder="1" applyAlignment="1">
      <alignment vertical="center" wrapText="1"/>
    </xf>
    <xf numFmtId="0" fontId="32" fillId="0" borderId="2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2" fontId="11" fillId="0" borderId="1" xfId="12" applyNumberFormat="1" applyFont="1" applyFill="1" applyBorder="1" applyAlignment="1" applyProtection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2" fontId="2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10" fontId="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4" fillId="0" borderId="1" xfId="3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2" fontId="34" fillId="0" borderId="1" xfId="3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7" fillId="0" borderId="3" xfId="0" applyFont="1" applyFill="1" applyBorder="1"/>
    <xf numFmtId="0" fontId="39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center"/>
    </xf>
    <xf numFmtId="0" fontId="37" fillId="0" borderId="4" xfId="0" applyFont="1" applyFill="1" applyBorder="1"/>
    <xf numFmtId="0" fontId="38" fillId="0" borderId="4" xfId="0" applyFont="1" applyFill="1" applyBorder="1"/>
    <xf numFmtId="14" fontId="37" fillId="0" borderId="4" xfId="0" applyNumberFormat="1" applyFont="1" applyFill="1" applyBorder="1" applyAlignment="1">
      <alignment horizontal="right"/>
    </xf>
    <xf numFmtId="0" fontId="42" fillId="0" borderId="0" xfId="0" applyFont="1" applyFill="1"/>
    <xf numFmtId="43" fontId="43" fillId="0" borderId="0" xfId="1" applyFont="1" applyFill="1" applyBorder="1"/>
    <xf numFmtId="0" fontId="44" fillId="0" borderId="0" xfId="0" applyFont="1" applyAlignment="1">
      <alignment horizontal="right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left"/>
    </xf>
    <xf numFmtId="0" fontId="37" fillId="0" borderId="1" xfId="0" applyFont="1" applyFill="1" applyBorder="1"/>
    <xf numFmtId="0" fontId="37" fillId="0" borderId="1" xfId="0" applyFont="1" applyFill="1" applyBorder="1" applyAlignment="1">
      <alignment horizontal="right" vertical="center" wrapText="1"/>
    </xf>
    <xf numFmtId="43" fontId="38" fillId="0" borderId="1" xfId="1" applyFont="1" applyFill="1" applyBorder="1" applyAlignment="1">
      <alignment horizontal="center" vertical="center"/>
    </xf>
    <xf numFmtId="43" fontId="38" fillId="0" borderId="1" xfId="0" applyNumberFormat="1" applyFont="1" applyFill="1" applyBorder="1"/>
    <xf numFmtId="2" fontId="37" fillId="0" borderId="1" xfId="0" applyNumberFormat="1" applyFont="1" applyFill="1" applyBorder="1" applyAlignment="1">
      <alignment horizontal="center"/>
    </xf>
    <xf numFmtId="0" fontId="46" fillId="0" borderId="3" xfId="0" applyFont="1" applyFill="1" applyBorder="1"/>
    <xf numFmtId="0" fontId="46" fillId="0" borderId="4" xfId="0" applyFont="1" applyFill="1" applyBorder="1"/>
    <xf numFmtId="0" fontId="37" fillId="0" borderId="0" xfId="0" applyFont="1" applyFill="1" applyAlignment="1">
      <alignment horizontal="left"/>
    </xf>
    <xf numFmtId="0" fontId="37" fillId="0" borderId="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7" fillId="0" borderId="5" xfId="0" applyFont="1" applyFill="1" applyBorder="1" applyAlignment="1">
      <alignment horizontal="left"/>
    </xf>
    <xf numFmtId="0" fontId="37" fillId="0" borderId="6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0" fontId="38" fillId="0" borderId="5" xfId="0" applyFont="1" applyFill="1" applyBorder="1" applyAlignment="1">
      <alignment horizontal="right"/>
    </xf>
    <xf numFmtId="0" fontId="38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10" applyFont="1" applyFill="1" applyBorder="1" applyAlignment="1">
      <alignment horizontal="left" vertical="center" wrapText="1"/>
    </xf>
    <xf numFmtId="0" fontId="23" fillId="0" borderId="0" xfId="0" applyFont="1" applyFill="1" applyBorder="1"/>
    <xf numFmtId="0" fontId="23" fillId="0" borderId="0" xfId="5" applyNumberFormat="1" applyFont="1" applyFill="1" applyAlignment="1" applyProtection="1">
      <alignment horizontal="right" vertical="center" indent="1"/>
    </xf>
    <xf numFmtId="0" fontId="23" fillId="0" borderId="0" xfId="10" applyFont="1" applyFill="1" applyBorder="1" applyAlignment="1">
      <alignment horizontal="center" vertical="center"/>
    </xf>
    <xf numFmtId="0" fontId="22" fillId="0" borderId="1" xfId="12" applyFont="1" applyFill="1" applyBorder="1" applyAlignment="1">
      <alignment horizontal="center" vertical="center" textRotation="90"/>
    </xf>
    <xf numFmtId="0" fontId="22" fillId="0" borderId="1" xfId="1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indent="1"/>
    </xf>
    <xf numFmtId="0" fontId="15" fillId="0" borderId="1" xfId="0" applyFont="1" applyFill="1" applyBorder="1" applyAlignment="1">
      <alignment horizontal="right" vertical="center" wrapText="1" indent="1"/>
    </xf>
    <xf numFmtId="0" fontId="21" fillId="0" borderId="1" xfId="0" applyFont="1" applyFill="1" applyBorder="1" applyAlignment="1">
      <alignment horizontal="right" vertical="center" indent="1"/>
    </xf>
    <xf numFmtId="165" fontId="17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indent="1"/>
    </xf>
    <xf numFmtId="0" fontId="22" fillId="0" borderId="1" xfId="0" applyFont="1" applyFill="1" applyBorder="1" applyAlignment="1">
      <alignment horizontal="right" vertical="center" indent="1"/>
    </xf>
    <xf numFmtId="0" fontId="33" fillId="0" borderId="0" xfId="0" applyFont="1" applyFill="1" applyAlignment="1">
      <alignment horizontal="left" vertical="center" indent="1"/>
    </xf>
    <xf numFmtId="165" fontId="33" fillId="0" borderId="0" xfId="0" applyNumberFormat="1" applyFont="1" applyFill="1" applyBorder="1" applyAlignment="1">
      <alignment horizontal="center" vertical="center"/>
    </xf>
    <xf numFmtId="0" fontId="29" fillId="0" borderId="0" xfId="10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indent="1"/>
    </xf>
    <xf numFmtId="0" fontId="28" fillId="0" borderId="1" xfId="0" applyFont="1" applyFill="1" applyBorder="1" applyAlignment="1">
      <alignment horizontal="right" vertical="center" indent="1"/>
    </xf>
    <xf numFmtId="0" fontId="27" fillId="0" borderId="1" xfId="0" applyFont="1" applyFill="1" applyBorder="1" applyAlignment="1">
      <alignment horizontal="right" vertical="center" indent="1"/>
    </xf>
  </cellXfs>
  <cellStyles count="13">
    <cellStyle name="Atdalītāji" xfId="1" builtinId="3"/>
    <cellStyle name="Normal 2 2" xfId="2"/>
    <cellStyle name="Normal 203" xfId="3"/>
    <cellStyle name="Normal 214" xfId="4"/>
    <cellStyle name="Normal 4 2" xfId="5"/>
    <cellStyle name="Normal_03-SUBATE S3 apjomi" xfId="6"/>
    <cellStyle name="Normal_KP_VIVACOLOR_V01_Alserviss_18maijs" xfId="7"/>
    <cellStyle name="Normal_Siguldas 27 - tabulas" xfId="8"/>
    <cellStyle name="Parastais" xfId="0" builtinId="0"/>
    <cellStyle name="Parastais_Pērses iela, Baldone, Zvārdes, Mārupe" xfId="9"/>
    <cellStyle name="Parasts 2" xfId="10"/>
    <cellStyle name="Stils 1" xfId="11"/>
    <cellStyle name="Обычный_33. OZOLNIEKU NOVADA DOME_OZO SKOLA_TELPU, GAITENU, KAPNU TELPU REMONTS_TAME_VADIMS_2011_02_25_melnraksts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110" zoomScaleNormal="110" zoomScaleSheetLayoutView="110" workbookViewId="0">
      <selection activeCell="B39" sqref="B39:C39"/>
    </sheetView>
  </sheetViews>
  <sheetFormatPr defaultColWidth="9.109375" defaultRowHeight="13.8"/>
  <cols>
    <col min="1" max="1" width="15" style="108" customWidth="1"/>
    <col min="2" max="2" width="50.109375" style="108" customWidth="1"/>
    <col min="3" max="3" width="31.6640625" style="108" customWidth="1"/>
    <col min="4" max="16384" width="9.109375" style="108"/>
  </cols>
  <sheetData>
    <row r="1" spans="1:10">
      <c r="C1" s="109" t="s">
        <v>124</v>
      </c>
    </row>
    <row r="2" spans="1:10">
      <c r="C2" s="110" t="s">
        <v>125</v>
      </c>
    </row>
    <row r="4" spans="1:10">
      <c r="C4" s="111"/>
    </row>
    <row r="5" spans="1:10" ht="15">
      <c r="C5" s="112" t="s">
        <v>126</v>
      </c>
    </row>
    <row r="6" spans="1:10">
      <c r="C6" s="113" t="s">
        <v>127</v>
      </c>
    </row>
    <row r="7" spans="1:10">
      <c r="C7" s="114" t="s">
        <v>128</v>
      </c>
    </row>
    <row r="8" spans="1:10">
      <c r="C8" s="113"/>
    </row>
    <row r="9" spans="1:10" ht="15.6">
      <c r="A9" s="134" t="s">
        <v>129</v>
      </c>
      <c r="B9" s="134"/>
      <c r="C9" s="134"/>
    </row>
    <row r="11" spans="1:10">
      <c r="A11" s="115" t="s">
        <v>130</v>
      </c>
      <c r="B11" s="130" t="s">
        <v>131</v>
      </c>
      <c r="C11" s="111"/>
    </row>
    <row r="12" spans="1:10">
      <c r="A12" s="115" t="s">
        <v>132</v>
      </c>
      <c r="B12" s="131" t="s">
        <v>133</v>
      </c>
      <c r="C12" s="117"/>
    </row>
    <row r="13" spans="1:10">
      <c r="A13" s="115" t="s">
        <v>134</v>
      </c>
      <c r="B13" s="131" t="s">
        <v>135</v>
      </c>
      <c r="C13" s="117"/>
    </row>
    <row r="14" spans="1:10">
      <c r="A14" s="115" t="s">
        <v>136</v>
      </c>
      <c r="B14" s="116"/>
      <c r="C14" s="118"/>
      <c r="G14" s="119"/>
      <c r="J14" s="120"/>
    </row>
    <row r="15" spans="1:10">
      <c r="C15" s="121" t="s">
        <v>152</v>
      </c>
    </row>
    <row r="16" spans="1:10" ht="29.25" customHeight="1">
      <c r="A16" s="122" t="s">
        <v>0</v>
      </c>
      <c r="B16" s="122" t="s">
        <v>130</v>
      </c>
      <c r="C16" s="122" t="s">
        <v>137</v>
      </c>
    </row>
    <row r="17" spans="1:9">
      <c r="A17" s="123">
        <v>1</v>
      </c>
      <c r="B17" s="124" t="s">
        <v>107</v>
      </c>
      <c r="C17" s="129">
        <f>'Baznīcas 1'!P49</f>
        <v>0</v>
      </c>
      <c r="I17" s="108">
        <v>3025</v>
      </c>
    </row>
    <row r="18" spans="1:9">
      <c r="A18" s="123">
        <v>2</v>
      </c>
      <c r="B18" s="124" t="s">
        <v>108</v>
      </c>
      <c r="C18" s="129">
        <f>'Dārza 6'!P43</f>
        <v>0</v>
      </c>
    </row>
    <row r="19" spans="1:9">
      <c r="A19" s="123">
        <v>3</v>
      </c>
      <c r="B19" s="124" t="s">
        <v>109</v>
      </c>
      <c r="C19" s="129">
        <f>'Lielā 12'!P64</f>
        <v>0</v>
      </c>
    </row>
    <row r="20" spans="1:9">
      <c r="A20" s="123">
        <v>4</v>
      </c>
      <c r="B20" s="125" t="s">
        <v>110</v>
      </c>
      <c r="C20" s="129">
        <f>'Lielā 23'!P64</f>
        <v>0</v>
      </c>
    </row>
    <row r="21" spans="1:9">
      <c r="A21" s="123">
        <v>5</v>
      </c>
      <c r="B21" s="125" t="s">
        <v>111</v>
      </c>
      <c r="C21" s="129">
        <f>'Lielā 27'!P64</f>
        <v>0</v>
      </c>
    </row>
    <row r="22" spans="1:9">
      <c r="A22" s="122"/>
      <c r="B22" s="126" t="s">
        <v>9</v>
      </c>
      <c r="C22" s="127">
        <f>SUM(C17:C21)</f>
        <v>0</v>
      </c>
    </row>
    <row r="24" spans="1:9">
      <c r="A24" s="135" t="s">
        <v>151</v>
      </c>
      <c r="B24" s="136"/>
      <c r="C24" s="125">
        <f>ROUND(C22*10%,2)</f>
        <v>0</v>
      </c>
    </row>
    <row r="25" spans="1:9">
      <c r="A25" s="135" t="s">
        <v>138</v>
      </c>
      <c r="B25" s="136"/>
      <c r="C25" s="125">
        <f>ROUND((C22+C24)*21%,2)</f>
        <v>0</v>
      </c>
    </row>
    <row r="26" spans="1:9" ht="15" customHeight="1">
      <c r="A26" s="137" t="s">
        <v>139</v>
      </c>
      <c r="B26" s="137"/>
      <c r="C26" s="128">
        <f>SUM(C22:C25)</f>
        <v>0</v>
      </c>
    </row>
    <row r="27" spans="1:9">
      <c r="A27" s="135" t="s">
        <v>140</v>
      </c>
      <c r="B27" s="136"/>
      <c r="C27" s="125"/>
    </row>
    <row r="28" spans="1:9">
      <c r="A28" s="135" t="s">
        <v>141</v>
      </c>
      <c r="B28" s="136"/>
      <c r="C28" s="125">
        <v>0</v>
      </c>
    </row>
    <row r="29" spans="1:9">
      <c r="A29" s="135" t="s">
        <v>142</v>
      </c>
      <c r="B29" s="136"/>
      <c r="C29" s="125">
        <v>0</v>
      </c>
    </row>
    <row r="30" spans="1:9">
      <c r="A30" s="135" t="s">
        <v>143</v>
      </c>
      <c r="B30" s="136"/>
      <c r="C30" s="125">
        <v>0</v>
      </c>
    </row>
    <row r="31" spans="1:9">
      <c r="A31" s="135" t="s">
        <v>144</v>
      </c>
      <c r="B31" s="136"/>
      <c r="C31" s="125">
        <v>0</v>
      </c>
    </row>
    <row r="32" spans="1:9">
      <c r="A32" s="138" t="s">
        <v>9</v>
      </c>
      <c r="B32" s="139"/>
      <c r="C32" s="128">
        <v>0</v>
      </c>
    </row>
    <row r="34" spans="1:3">
      <c r="A34" s="108" t="s">
        <v>145</v>
      </c>
      <c r="B34" s="111"/>
      <c r="C34" s="111"/>
    </row>
    <row r="35" spans="1:3">
      <c r="B35" s="133" t="s">
        <v>13</v>
      </c>
      <c r="C35" s="133"/>
    </row>
    <row r="36" spans="1:3">
      <c r="A36" s="108" t="s">
        <v>146</v>
      </c>
    </row>
    <row r="38" spans="1:3">
      <c r="A38" s="108" t="s">
        <v>147</v>
      </c>
      <c r="B38" s="111"/>
      <c r="C38" s="111"/>
    </row>
    <row r="39" spans="1:3">
      <c r="B39" s="133" t="s">
        <v>13</v>
      </c>
      <c r="C39" s="133"/>
    </row>
    <row r="40" spans="1:3">
      <c r="A40" s="108" t="s">
        <v>146</v>
      </c>
      <c r="B40" s="132" t="s">
        <v>153</v>
      </c>
      <c r="C40" s="132"/>
    </row>
  </sheetData>
  <mergeCells count="12">
    <mergeCell ref="B39:C39"/>
    <mergeCell ref="A9:C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B35:C35"/>
  </mergeCells>
  <printOptions horizontalCentered="1"/>
  <pageMargins left="0.78740157480314965" right="0.19685039370078741" top="0.78740157480314965" bottom="0.1968503937007874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7"/>
  <sheetViews>
    <sheetView view="pageBreakPreview" topLeftCell="A7" zoomScaleNormal="110" zoomScaleSheetLayoutView="100" workbookViewId="0">
      <selection activeCell="J20" sqref="J20"/>
    </sheetView>
  </sheetViews>
  <sheetFormatPr defaultColWidth="11.5546875" defaultRowHeight="14.4"/>
  <cols>
    <col min="1" max="1" width="1.33203125" style="3" customWidth="1"/>
    <col min="2" max="2" width="3.6640625" style="3" customWidth="1"/>
    <col min="3" max="3" width="34.5546875" style="3" customWidth="1"/>
    <col min="4" max="4" width="5.88671875" style="3" customWidth="1"/>
    <col min="5" max="5" width="7.33203125" style="3" customWidth="1"/>
    <col min="6" max="7" width="5.88671875" style="3" customWidth="1"/>
    <col min="8" max="8" width="6.33203125" style="3" customWidth="1"/>
    <col min="9" max="9" width="6.44140625" style="3" customWidth="1"/>
    <col min="10" max="10" width="7.44140625" style="3" bestFit="1" customWidth="1"/>
    <col min="11" max="11" width="7" style="3" customWidth="1"/>
    <col min="12" max="12" width="8" style="3" bestFit="1" customWidth="1"/>
    <col min="13" max="13" width="8.109375" style="3" customWidth="1"/>
    <col min="14" max="14" width="7.109375" style="3" customWidth="1"/>
    <col min="15" max="15" width="7.44140625" style="3" customWidth="1"/>
    <col min="16" max="16" width="8.88671875" style="3" customWidth="1"/>
    <col min="17" max="253" width="9.88671875" style="3" customWidth="1"/>
    <col min="254" max="16384" width="11.5546875" style="4"/>
  </cols>
  <sheetData>
    <row r="1" spans="2:16" ht="8.25" customHeight="1"/>
    <row r="2" spans="2:16">
      <c r="B2" s="140" t="s">
        <v>27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8.25" customHeight="1"/>
    <row r="4" spans="2:16" ht="20.25" customHeight="1">
      <c r="B4" s="141" t="s">
        <v>115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ht="15" customHeight="1">
      <c r="B7" s="143" t="s">
        <v>114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2:16" ht="12.75" customHeight="1">
      <c r="B8" s="143" t="s">
        <v>63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16" ht="12.75" customHeight="1">
      <c r="B9" s="143" t="s">
        <v>64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4" t="s">
        <v>83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5" t="s">
        <v>14</v>
      </c>
      <c r="N12" s="145"/>
      <c r="O12" s="12">
        <f>P51</f>
        <v>0</v>
      </c>
      <c r="P12" s="13" t="s">
        <v>15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6" t="s">
        <v>154</v>
      </c>
      <c r="N13" s="146"/>
      <c r="O13" s="146"/>
      <c r="P13" s="146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7" t="s">
        <v>0</v>
      </c>
      <c r="C15" s="148" t="s">
        <v>1</v>
      </c>
      <c r="D15" s="147" t="s">
        <v>2</v>
      </c>
      <c r="E15" s="147" t="s">
        <v>3</v>
      </c>
      <c r="F15" s="148" t="s">
        <v>4</v>
      </c>
      <c r="G15" s="148"/>
      <c r="H15" s="148"/>
      <c r="I15" s="148"/>
      <c r="J15" s="148"/>
      <c r="K15" s="148"/>
      <c r="L15" s="148" t="s">
        <v>5</v>
      </c>
      <c r="M15" s="148"/>
      <c r="N15" s="148"/>
      <c r="O15" s="148"/>
      <c r="P15" s="148"/>
    </row>
    <row r="16" spans="2:16" ht="84.75" customHeight="1">
      <c r="B16" s="147"/>
      <c r="C16" s="148"/>
      <c r="D16" s="147"/>
      <c r="E16" s="147"/>
      <c r="F16" s="19" t="s">
        <v>6</v>
      </c>
      <c r="G16" s="19" t="s">
        <v>19</v>
      </c>
      <c r="H16" s="19" t="s">
        <v>20</v>
      </c>
      <c r="I16" s="19" t="s">
        <v>21</v>
      </c>
      <c r="J16" s="19" t="s">
        <v>22</v>
      </c>
      <c r="K16" s="19" t="s">
        <v>23</v>
      </c>
      <c r="L16" s="19" t="s">
        <v>7</v>
      </c>
      <c r="M16" s="19" t="s">
        <v>20</v>
      </c>
      <c r="N16" s="19" t="s">
        <v>21</v>
      </c>
      <c r="O16" s="19" t="s">
        <v>24</v>
      </c>
      <c r="P16" s="19" t="s">
        <v>25</v>
      </c>
    </row>
    <row r="17" spans="2:16" ht="15.6">
      <c r="B17" s="1"/>
      <c r="C17" s="20" t="s">
        <v>73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 ht="22.8">
      <c r="B18" s="1">
        <v>1</v>
      </c>
      <c r="C18" s="52" t="s">
        <v>79</v>
      </c>
      <c r="D18" s="53" t="s">
        <v>33</v>
      </c>
      <c r="E18" s="2">
        <v>86.4</v>
      </c>
      <c r="F18" s="50"/>
      <c r="G18" s="25"/>
      <c r="H18" s="23"/>
      <c r="I18" s="54"/>
      <c r="J18" s="55"/>
      <c r="K18" s="25"/>
      <c r="L18" s="22"/>
      <c r="M18" s="23"/>
      <c r="N18" s="2"/>
      <c r="O18" s="25"/>
      <c r="P18" s="25"/>
    </row>
    <row r="19" spans="2:16">
      <c r="B19" s="1"/>
      <c r="C19" s="56" t="s">
        <v>38</v>
      </c>
      <c r="D19" s="31" t="s">
        <v>39</v>
      </c>
      <c r="E19" s="2">
        <v>19</v>
      </c>
      <c r="F19" s="50"/>
      <c r="G19" s="50"/>
      <c r="H19" s="23"/>
      <c r="I19" s="57"/>
      <c r="J19" s="51"/>
      <c r="K19" s="25"/>
      <c r="L19" s="25"/>
      <c r="M19" s="23"/>
      <c r="N19" s="2"/>
      <c r="O19" s="25"/>
      <c r="P19" s="25"/>
    </row>
    <row r="20" spans="2:16" ht="22.8">
      <c r="B20" s="1">
        <v>2</v>
      </c>
      <c r="C20" s="58" t="s">
        <v>84</v>
      </c>
      <c r="D20" s="1" t="s">
        <v>33</v>
      </c>
      <c r="E20" s="2">
        <v>86.4</v>
      </c>
      <c r="F20" s="50"/>
      <c r="G20" s="25"/>
      <c r="H20" s="23"/>
      <c r="I20" s="49"/>
      <c r="J20" s="51"/>
      <c r="K20" s="25"/>
      <c r="L20" s="25"/>
      <c r="M20" s="23"/>
      <c r="N20" s="25"/>
      <c r="O20" s="25"/>
      <c r="P20" s="25"/>
    </row>
    <row r="21" spans="2:16">
      <c r="B21" s="1"/>
      <c r="C21" s="59" t="s">
        <v>40</v>
      </c>
      <c r="D21" s="60" t="s">
        <v>41</v>
      </c>
      <c r="E21" s="61">
        <f>E20*1.53*1.05</f>
        <v>138.80160000000001</v>
      </c>
      <c r="F21" s="50"/>
      <c r="G21" s="50"/>
      <c r="H21" s="25"/>
      <c r="I21" s="51"/>
      <c r="J21" s="51"/>
      <c r="K21" s="25"/>
      <c r="L21" s="25"/>
      <c r="M21" s="25"/>
      <c r="N21" s="62"/>
      <c r="O21" s="25"/>
      <c r="P21" s="25"/>
    </row>
    <row r="22" spans="2:16" ht="57">
      <c r="B22" s="1">
        <v>3</v>
      </c>
      <c r="C22" s="63" t="s">
        <v>85</v>
      </c>
      <c r="D22" s="49" t="s">
        <v>33</v>
      </c>
      <c r="E22" s="2">
        <v>86.4</v>
      </c>
      <c r="F22" s="25"/>
      <c r="G22" s="25"/>
      <c r="H22" s="64"/>
      <c r="I22" s="25"/>
      <c r="J22" s="51"/>
      <c r="K22" s="25"/>
      <c r="L22" s="25"/>
      <c r="M22" s="25"/>
      <c r="N22" s="25"/>
      <c r="O22" s="25"/>
      <c r="P22" s="25"/>
    </row>
    <row r="23" spans="2:16">
      <c r="B23" s="1"/>
      <c r="C23" s="63" t="s">
        <v>45</v>
      </c>
      <c r="D23" s="49" t="s">
        <v>39</v>
      </c>
      <c r="E23" s="2">
        <v>19</v>
      </c>
      <c r="F23" s="25"/>
      <c r="G23" s="25"/>
      <c r="H23" s="64"/>
      <c r="I23" s="25"/>
      <c r="J23" s="51"/>
      <c r="K23" s="25"/>
      <c r="L23" s="25"/>
      <c r="M23" s="64"/>
      <c r="N23" s="25"/>
      <c r="O23" s="25"/>
      <c r="P23" s="25"/>
    </row>
    <row r="24" spans="2:16" ht="22.8">
      <c r="B24" s="1"/>
      <c r="C24" s="58" t="s">
        <v>46</v>
      </c>
      <c r="D24" s="49" t="s">
        <v>39</v>
      </c>
      <c r="E24" s="65">
        <v>28.5</v>
      </c>
      <c r="F24" s="50"/>
      <c r="G24" s="25"/>
      <c r="H24" s="23"/>
      <c r="I24" s="51"/>
      <c r="J24" s="51"/>
      <c r="K24" s="25"/>
      <c r="L24" s="25"/>
      <c r="M24" s="23"/>
      <c r="N24" s="25"/>
      <c r="O24" s="25"/>
      <c r="P24" s="25"/>
    </row>
    <row r="25" spans="2:16">
      <c r="B25" s="1"/>
      <c r="C25" s="63" t="s">
        <v>47</v>
      </c>
      <c r="D25" s="49" t="s">
        <v>39</v>
      </c>
      <c r="E25" s="2">
        <f>E24</f>
        <v>28.5</v>
      </c>
      <c r="F25" s="50"/>
      <c r="G25" s="25"/>
      <c r="H25" s="25"/>
      <c r="I25" s="51"/>
      <c r="J25" s="51"/>
      <c r="K25" s="25"/>
      <c r="L25" s="25"/>
      <c r="M25" s="23"/>
      <c r="N25" s="25"/>
      <c r="O25" s="25"/>
      <c r="P25" s="25"/>
    </row>
    <row r="26" spans="2:16">
      <c r="B26" s="1"/>
      <c r="C26" s="20" t="s">
        <v>87</v>
      </c>
      <c r="D26" s="49"/>
      <c r="E26" s="21"/>
      <c r="F26" s="50"/>
      <c r="G26" s="22"/>
      <c r="H26" s="23"/>
      <c r="I26" s="51"/>
      <c r="J26" s="51"/>
      <c r="K26" s="22"/>
      <c r="L26" s="22"/>
      <c r="M26" s="23"/>
      <c r="N26" s="23"/>
      <c r="O26" s="23"/>
      <c r="P26" s="22"/>
    </row>
    <row r="27" spans="2:16">
      <c r="B27" s="1">
        <v>3</v>
      </c>
      <c r="C27" s="24" t="s">
        <v>98</v>
      </c>
      <c r="D27" s="53" t="s">
        <v>33</v>
      </c>
      <c r="E27" s="2">
        <v>86.4</v>
      </c>
      <c r="F27" s="50"/>
      <c r="G27" s="25"/>
      <c r="H27" s="23"/>
      <c r="I27" s="54"/>
      <c r="J27" s="55"/>
      <c r="K27" s="25"/>
      <c r="L27" s="22"/>
      <c r="M27" s="23"/>
      <c r="N27" s="2"/>
      <c r="O27" s="25"/>
      <c r="P27" s="25"/>
    </row>
    <row r="28" spans="2:16" s="3" customFormat="1" ht="13.8">
      <c r="B28" s="1"/>
      <c r="C28" s="66" t="s">
        <v>90</v>
      </c>
      <c r="D28" s="31" t="s">
        <v>33</v>
      </c>
      <c r="E28" s="2">
        <f>E27</f>
        <v>86.4</v>
      </c>
      <c r="F28" s="50"/>
      <c r="G28" s="50"/>
      <c r="H28" s="23"/>
      <c r="I28" s="57"/>
      <c r="J28" s="51"/>
      <c r="K28" s="25"/>
      <c r="L28" s="25"/>
      <c r="M28" s="23"/>
      <c r="N28" s="2"/>
      <c r="O28" s="25"/>
      <c r="P28" s="25"/>
    </row>
    <row r="29" spans="2:16" s="3" customFormat="1" ht="13.8">
      <c r="B29" s="1"/>
      <c r="C29" s="66" t="s">
        <v>88</v>
      </c>
      <c r="D29" s="31" t="s">
        <v>89</v>
      </c>
      <c r="E29" s="2">
        <v>1</v>
      </c>
      <c r="F29" s="50"/>
      <c r="G29" s="50"/>
      <c r="H29" s="23"/>
      <c r="I29" s="57"/>
      <c r="J29" s="51"/>
      <c r="K29" s="25"/>
      <c r="L29" s="25"/>
      <c r="M29" s="23"/>
      <c r="N29" s="2"/>
      <c r="O29" s="25"/>
      <c r="P29" s="25"/>
    </row>
    <row r="30" spans="2:16">
      <c r="B30" s="1"/>
      <c r="C30" s="67" t="s">
        <v>49</v>
      </c>
      <c r="D30" s="31"/>
      <c r="E30" s="2"/>
      <c r="F30" s="32"/>
      <c r="G30" s="25"/>
      <c r="H30" s="2"/>
      <c r="I30" s="31"/>
      <c r="J30" s="55"/>
      <c r="K30" s="68"/>
      <c r="L30" s="2"/>
      <c r="M30" s="2"/>
      <c r="N30" s="2"/>
      <c r="O30" s="2"/>
      <c r="P30" s="68"/>
    </row>
    <row r="31" spans="2:16" ht="34.200000000000003">
      <c r="B31" s="1">
        <v>5</v>
      </c>
      <c r="C31" s="69" t="s">
        <v>50</v>
      </c>
      <c r="D31" s="70" t="s">
        <v>51</v>
      </c>
      <c r="E31" s="32">
        <v>17.5</v>
      </c>
      <c r="F31" s="71"/>
      <c r="G31" s="25"/>
      <c r="H31" s="72"/>
      <c r="I31" s="55"/>
      <c r="J31" s="55"/>
      <c r="K31" s="68"/>
      <c r="L31" s="68"/>
      <c r="M31" s="68"/>
      <c r="N31" s="68"/>
      <c r="O31" s="68"/>
      <c r="P31" s="68"/>
    </row>
    <row r="32" spans="2:16" ht="24">
      <c r="B32" s="1"/>
      <c r="C32" s="63" t="s">
        <v>94</v>
      </c>
      <c r="D32" s="70" t="s">
        <v>53</v>
      </c>
      <c r="E32" s="32">
        <v>5</v>
      </c>
      <c r="F32" s="71"/>
      <c r="G32" s="25"/>
      <c r="H32" s="72"/>
      <c r="I32" s="55"/>
      <c r="J32" s="51"/>
      <c r="K32" s="68"/>
      <c r="L32" s="68"/>
      <c r="M32" s="68"/>
      <c r="N32" s="68"/>
      <c r="O32" s="68"/>
      <c r="P32" s="68"/>
    </row>
    <row r="33" spans="2:18">
      <c r="B33" s="1"/>
      <c r="C33" s="63" t="s">
        <v>95</v>
      </c>
      <c r="D33" s="70" t="s">
        <v>53</v>
      </c>
      <c r="E33" s="32">
        <f>E32+1</f>
        <v>6</v>
      </c>
      <c r="F33" s="32"/>
      <c r="G33" s="25"/>
      <c r="H33" s="73"/>
      <c r="I33" s="55"/>
      <c r="J33" s="51"/>
      <c r="K33" s="68"/>
      <c r="L33" s="68"/>
      <c r="M33" s="68"/>
      <c r="N33" s="68"/>
      <c r="O33" s="68"/>
      <c r="P33" s="68"/>
    </row>
    <row r="34" spans="2:18">
      <c r="B34" s="1"/>
      <c r="C34" s="63" t="s">
        <v>96</v>
      </c>
      <c r="D34" s="70" t="s">
        <v>53</v>
      </c>
      <c r="E34" s="32">
        <f>E32*2</f>
        <v>10</v>
      </c>
      <c r="F34" s="32"/>
      <c r="G34" s="25"/>
      <c r="H34" s="73"/>
      <c r="I34" s="55"/>
      <c r="J34" s="51"/>
      <c r="K34" s="68"/>
      <c r="L34" s="68"/>
      <c r="M34" s="68"/>
      <c r="N34" s="68"/>
      <c r="O34" s="68"/>
      <c r="P34" s="68"/>
    </row>
    <row r="35" spans="2:18">
      <c r="B35" s="1"/>
      <c r="C35" s="63" t="s">
        <v>56</v>
      </c>
      <c r="D35" s="70" t="s">
        <v>53</v>
      </c>
      <c r="E35" s="74">
        <v>2</v>
      </c>
      <c r="F35" s="32"/>
      <c r="G35" s="25"/>
      <c r="H35" s="73"/>
      <c r="I35" s="55"/>
      <c r="J35" s="51"/>
      <c r="K35" s="68"/>
      <c r="L35" s="68"/>
      <c r="M35" s="68"/>
      <c r="N35" s="68"/>
      <c r="O35" s="68"/>
      <c r="P35" s="68"/>
    </row>
    <row r="36" spans="2:18" ht="34.200000000000003">
      <c r="B36" s="1"/>
      <c r="C36" s="63" t="s">
        <v>57</v>
      </c>
      <c r="D36" s="75" t="s">
        <v>58</v>
      </c>
      <c r="E36" s="61">
        <v>64</v>
      </c>
      <c r="F36" s="32"/>
      <c r="G36" s="25"/>
      <c r="H36" s="32"/>
      <c r="I36" s="32"/>
      <c r="J36" s="50"/>
      <c r="K36" s="32"/>
      <c r="L36" s="68"/>
      <c r="M36" s="68"/>
      <c r="N36" s="68"/>
      <c r="O36" s="68"/>
      <c r="P36" s="32"/>
    </row>
    <row r="37" spans="2:18" ht="39" customHeight="1">
      <c r="B37" s="1">
        <v>6</v>
      </c>
      <c r="C37" s="63" t="s">
        <v>59</v>
      </c>
      <c r="D37" s="75" t="s">
        <v>33</v>
      </c>
      <c r="E37" s="61">
        <v>102</v>
      </c>
      <c r="F37" s="32"/>
      <c r="G37" s="25"/>
      <c r="H37" s="32"/>
      <c r="I37" s="32"/>
      <c r="J37" s="51"/>
      <c r="K37" s="2"/>
      <c r="L37" s="2"/>
      <c r="M37" s="2"/>
      <c r="N37" s="2"/>
      <c r="O37" s="2"/>
      <c r="P37" s="2"/>
    </row>
    <row r="38" spans="2:18">
      <c r="B38" s="1"/>
      <c r="C38" s="76" t="s">
        <v>97</v>
      </c>
      <c r="D38" s="75" t="s">
        <v>33</v>
      </c>
      <c r="E38" s="61">
        <v>102</v>
      </c>
      <c r="F38" s="32"/>
      <c r="G38" s="25"/>
      <c r="H38" s="32"/>
      <c r="I38" s="32"/>
      <c r="J38" s="50"/>
      <c r="K38" s="2"/>
      <c r="L38" s="2"/>
      <c r="M38" s="2"/>
      <c r="N38" s="2"/>
      <c r="O38" s="2"/>
      <c r="P38" s="2"/>
    </row>
    <row r="39" spans="2:18">
      <c r="B39" s="1"/>
      <c r="C39" s="69" t="s">
        <v>60</v>
      </c>
      <c r="D39" s="75" t="s">
        <v>33</v>
      </c>
      <c r="E39" s="61">
        <v>102</v>
      </c>
      <c r="F39" s="32"/>
      <c r="G39" s="25"/>
      <c r="H39" s="32"/>
      <c r="I39" s="32"/>
      <c r="J39" s="32"/>
      <c r="K39" s="2"/>
      <c r="L39" s="2"/>
      <c r="M39" s="2"/>
      <c r="N39" s="2"/>
      <c r="O39" s="2"/>
      <c r="P39" s="2"/>
    </row>
    <row r="40" spans="2:18" ht="34.200000000000003">
      <c r="B40" s="1"/>
      <c r="C40" s="69" t="s">
        <v>61</v>
      </c>
      <c r="D40" s="75" t="s">
        <v>58</v>
      </c>
      <c r="E40" s="61">
        <v>32</v>
      </c>
      <c r="F40" s="32"/>
      <c r="G40" s="25"/>
      <c r="H40" s="32"/>
      <c r="I40" s="32"/>
      <c r="J40" s="32"/>
      <c r="K40" s="2"/>
      <c r="L40" s="2"/>
      <c r="M40" s="2"/>
      <c r="N40" s="2"/>
      <c r="O40" s="2"/>
      <c r="P40" s="2"/>
    </row>
    <row r="41" spans="2:18">
      <c r="B41" s="1">
        <v>7</v>
      </c>
      <c r="C41" s="77" t="s">
        <v>62</v>
      </c>
      <c r="D41" s="70" t="s">
        <v>48</v>
      </c>
      <c r="E41" s="78">
        <v>1</v>
      </c>
      <c r="F41" s="32"/>
      <c r="G41" s="25"/>
      <c r="H41" s="72"/>
      <c r="I41" s="55"/>
      <c r="J41" s="55"/>
      <c r="K41" s="2"/>
      <c r="L41" s="2"/>
      <c r="M41" s="72"/>
      <c r="N41" s="2"/>
      <c r="O41" s="2"/>
      <c r="P41" s="2"/>
    </row>
    <row r="42" spans="2:18" s="3" customFormat="1" ht="13.8">
      <c r="B42" s="1">
        <v>8</v>
      </c>
      <c r="C42" s="77" t="s">
        <v>91</v>
      </c>
      <c r="D42" s="70" t="s">
        <v>89</v>
      </c>
      <c r="E42" s="78">
        <v>1</v>
      </c>
      <c r="F42" s="32"/>
      <c r="G42" s="25"/>
      <c r="H42" s="72"/>
      <c r="I42" s="55"/>
      <c r="J42" s="55"/>
      <c r="K42" s="2"/>
      <c r="L42" s="2"/>
      <c r="M42" s="72"/>
      <c r="N42" s="2"/>
      <c r="O42" s="2"/>
      <c r="P42" s="2"/>
    </row>
    <row r="43" spans="2:18" s="3" customFormat="1" ht="22.8">
      <c r="B43" s="1">
        <v>9</v>
      </c>
      <c r="C43" s="77" t="s">
        <v>93</v>
      </c>
      <c r="D43" s="70" t="s">
        <v>89</v>
      </c>
      <c r="E43" s="78">
        <v>1</v>
      </c>
      <c r="F43" s="32"/>
      <c r="G43" s="25"/>
      <c r="H43" s="72"/>
      <c r="I43" s="55"/>
      <c r="J43" s="55"/>
      <c r="K43" s="2"/>
      <c r="L43" s="2"/>
      <c r="M43" s="72"/>
      <c r="N43" s="2"/>
      <c r="O43" s="2"/>
      <c r="P43" s="2"/>
    </row>
    <row r="44" spans="2:18">
      <c r="B44" s="1"/>
      <c r="C44" s="26"/>
      <c r="D44" s="49"/>
      <c r="E44" s="21"/>
      <c r="F44" s="50"/>
      <c r="G44" s="22"/>
      <c r="H44" s="22"/>
      <c r="I44" s="51"/>
      <c r="J44" s="51"/>
      <c r="K44" s="22"/>
      <c r="L44" s="22"/>
      <c r="M44" s="22"/>
      <c r="N44" s="22"/>
      <c r="O44" s="22"/>
      <c r="P44" s="22"/>
      <c r="R44" s="27"/>
    </row>
    <row r="45" spans="2:18" ht="30.75" customHeight="1">
      <c r="B45" s="150" t="s">
        <v>148</v>
      </c>
      <c r="C45" s="150"/>
      <c r="D45" s="28"/>
      <c r="E45" s="28"/>
      <c r="F45" s="28"/>
      <c r="G45" s="28"/>
      <c r="H45" s="28"/>
      <c r="I45" s="28"/>
      <c r="J45" s="28"/>
      <c r="K45" s="28"/>
      <c r="L45" s="29">
        <f>SUM(L17:L44)</f>
        <v>0</v>
      </c>
      <c r="M45" s="29">
        <f>SUM(M17:M44)</f>
        <v>0</v>
      </c>
      <c r="N45" s="29">
        <f>SUM(N17:N44)</f>
        <v>0</v>
      </c>
      <c r="O45" s="29">
        <f>SUM(O17:O44)</f>
        <v>0</v>
      </c>
      <c r="P45" s="29">
        <f>SUM(P17:P44)</f>
        <v>0</v>
      </c>
    </row>
    <row r="46" spans="2:18" ht="17.100000000000001" customHeight="1">
      <c r="B46" s="149" t="s">
        <v>16</v>
      </c>
      <c r="C46" s="149"/>
      <c r="D46" s="33"/>
      <c r="E46" s="30" t="s">
        <v>150</v>
      </c>
      <c r="F46" s="33"/>
      <c r="G46" s="33"/>
      <c r="H46" s="79"/>
      <c r="I46" s="79"/>
      <c r="J46" s="79"/>
      <c r="K46" s="79"/>
      <c r="L46" s="30"/>
      <c r="M46" s="31"/>
      <c r="N46" s="31"/>
      <c r="O46" s="31"/>
      <c r="P46" s="2"/>
    </row>
    <row r="47" spans="2:18" ht="16.5" customHeight="1">
      <c r="B47" s="151" t="s">
        <v>10</v>
      </c>
      <c r="C47" s="151"/>
      <c r="D47" s="33"/>
      <c r="E47" s="33"/>
      <c r="F47" s="33"/>
      <c r="G47" s="33"/>
      <c r="H47" s="80"/>
      <c r="I47" s="80"/>
      <c r="J47" s="80"/>
      <c r="K47" s="80"/>
      <c r="L47" s="31"/>
      <c r="M47" s="31"/>
      <c r="N47" s="31"/>
      <c r="O47" s="31"/>
      <c r="P47" s="2"/>
    </row>
    <row r="48" spans="2:18" ht="17.100000000000001" customHeight="1">
      <c r="B48" s="149" t="s">
        <v>17</v>
      </c>
      <c r="C48" s="149"/>
      <c r="D48" s="33"/>
      <c r="E48" s="30" t="s">
        <v>150</v>
      </c>
      <c r="F48" s="33"/>
      <c r="G48" s="33"/>
      <c r="H48" s="79"/>
      <c r="I48" s="79"/>
      <c r="J48" s="79"/>
      <c r="K48" s="79"/>
      <c r="L48" s="30"/>
      <c r="M48" s="31"/>
      <c r="N48" s="31"/>
      <c r="O48" s="31"/>
      <c r="P48" s="2"/>
    </row>
    <row r="49" spans="2:16">
      <c r="B49" s="153" t="s">
        <v>11</v>
      </c>
      <c r="C49" s="153"/>
      <c r="D49" s="33"/>
      <c r="E49" s="33"/>
      <c r="F49" s="33"/>
      <c r="G49" s="33"/>
      <c r="H49" s="28"/>
      <c r="I49" s="28"/>
      <c r="J49" s="28"/>
      <c r="K49" s="28"/>
      <c r="L49" s="30"/>
      <c r="M49" s="31"/>
      <c r="N49" s="31"/>
      <c r="O49" s="31"/>
      <c r="P49" s="34">
        <f>SUM(P46:P48)</f>
        <v>0</v>
      </c>
    </row>
    <row r="50" spans="2:16">
      <c r="B50" s="149" t="s">
        <v>18</v>
      </c>
      <c r="C50" s="149"/>
      <c r="D50" s="33"/>
      <c r="E50" s="30">
        <v>0.21</v>
      </c>
      <c r="F50" s="33"/>
      <c r="G50" s="33"/>
      <c r="H50" s="79"/>
      <c r="I50" s="79"/>
      <c r="J50" s="79"/>
      <c r="K50" s="79"/>
      <c r="L50" s="30"/>
      <c r="M50" s="31"/>
      <c r="N50" s="31"/>
      <c r="O50" s="31"/>
      <c r="P50" s="2">
        <f>ROUND(P49*E50,2)</f>
        <v>0</v>
      </c>
    </row>
    <row r="51" spans="2:16" ht="18" customHeight="1">
      <c r="B51" s="154" t="s">
        <v>12</v>
      </c>
      <c r="C51" s="154"/>
      <c r="D51" s="35"/>
      <c r="E51" s="35"/>
      <c r="F51" s="35"/>
      <c r="G51" s="35"/>
      <c r="H51" s="81"/>
      <c r="I51" s="81"/>
      <c r="J51" s="81"/>
      <c r="K51" s="81"/>
      <c r="L51" s="36"/>
      <c r="M51" s="36"/>
      <c r="N51" s="36"/>
      <c r="O51" s="36"/>
      <c r="P51" s="37">
        <f>SUM(P49:P50)</f>
        <v>0</v>
      </c>
    </row>
    <row r="52" spans="2:16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40"/>
    </row>
    <row r="53" spans="2:16" ht="28.5" customHeight="1">
      <c r="B53" s="157" t="s">
        <v>86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2:16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2:16">
      <c r="B55" s="42"/>
      <c r="C55" s="43"/>
      <c r="D55" s="43"/>
      <c r="E55" s="43"/>
      <c r="F55" s="42"/>
      <c r="G55" s="42"/>
      <c r="H55" s="43"/>
      <c r="I55" s="43"/>
      <c r="J55" s="43"/>
      <c r="K55" s="43"/>
      <c r="L55" s="42"/>
      <c r="M55" s="43"/>
      <c r="N55" s="43"/>
      <c r="O55" s="43"/>
      <c r="P55" s="44"/>
    </row>
    <row r="56" spans="2:16" ht="12.75" customHeight="1">
      <c r="B56" s="155" t="s">
        <v>8</v>
      </c>
      <c r="C56" s="155"/>
      <c r="D56" s="82"/>
      <c r="E56" s="156"/>
      <c r="F56" s="156"/>
      <c r="G56" s="156"/>
      <c r="H56" s="156"/>
      <c r="I56" s="83"/>
      <c r="J56" s="158" t="s">
        <v>149</v>
      </c>
      <c r="K56" s="158"/>
      <c r="L56" s="158"/>
      <c r="M56" s="159" t="s">
        <v>123</v>
      </c>
      <c r="N56" s="159"/>
      <c r="O56" s="45"/>
      <c r="P56" s="45"/>
    </row>
    <row r="57" spans="2:16">
      <c r="B57" s="46"/>
      <c r="C57" s="46"/>
      <c r="D57" s="84"/>
      <c r="E57" s="152" t="s">
        <v>13</v>
      </c>
      <c r="F57" s="152"/>
      <c r="G57" s="152"/>
      <c r="H57" s="152"/>
      <c r="I57" s="152"/>
      <c r="J57" s="152"/>
      <c r="K57" s="152"/>
      <c r="L57" s="152"/>
      <c r="M57" s="152"/>
      <c r="N57" s="152"/>
    </row>
  </sheetData>
  <mergeCells count="28">
    <mergeCell ref="B48:C48"/>
    <mergeCell ref="B45:C45"/>
    <mergeCell ref="B46:C46"/>
    <mergeCell ref="B47:C47"/>
    <mergeCell ref="E57:N57"/>
    <mergeCell ref="B49:C49"/>
    <mergeCell ref="B50:C50"/>
    <mergeCell ref="B51:C51"/>
    <mergeCell ref="B56:C56"/>
    <mergeCell ref="E56:H56"/>
    <mergeCell ref="B53:P53"/>
    <mergeCell ref="J56:L56"/>
    <mergeCell ref="M56:N56"/>
    <mergeCell ref="B9:P9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  <mergeCell ref="B2:P2"/>
    <mergeCell ref="B4:P4"/>
    <mergeCell ref="B6:P6"/>
    <mergeCell ref="B7:P7"/>
    <mergeCell ref="B8:P8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2"/>
  <sheetViews>
    <sheetView view="pageBreakPreview" topLeftCell="A34" zoomScaleNormal="110" zoomScaleSheetLayoutView="100" workbookViewId="0">
      <selection activeCell="F12" sqref="F12"/>
    </sheetView>
  </sheetViews>
  <sheetFormatPr defaultColWidth="11.5546875" defaultRowHeight="14.4"/>
  <cols>
    <col min="1" max="1" width="1.33203125" style="3" customWidth="1"/>
    <col min="2" max="2" width="3.6640625" style="3" customWidth="1"/>
    <col min="3" max="3" width="34.5546875" style="3" customWidth="1"/>
    <col min="4" max="4" width="5.88671875" style="3" customWidth="1"/>
    <col min="5" max="5" width="7.33203125" style="3" customWidth="1"/>
    <col min="6" max="7" width="5.88671875" style="3" customWidth="1"/>
    <col min="8" max="8" width="6.33203125" style="3" customWidth="1"/>
    <col min="9" max="9" width="6.44140625" style="3" customWidth="1"/>
    <col min="10" max="10" width="6" style="3" customWidth="1"/>
    <col min="11" max="11" width="7" style="3" customWidth="1"/>
    <col min="12" max="12" width="8" style="3" bestFit="1" customWidth="1"/>
    <col min="13" max="13" width="8.109375" style="3" customWidth="1"/>
    <col min="14" max="14" width="8" style="3" customWidth="1"/>
    <col min="15" max="15" width="7.44140625" style="3" customWidth="1"/>
    <col min="16" max="16" width="8.88671875" style="3" customWidth="1"/>
    <col min="17" max="253" width="9.88671875" style="3" customWidth="1"/>
    <col min="254" max="16384" width="11.5546875" style="4"/>
  </cols>
  <sheetData>
    <row r="1" spans="2:16" ht="8.25" customHeight="1"/>
    <row r="2" spans="2:16">
      <c r="B2" s="140" t="s">
        <v>28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8.25" customHeight="1"/>
    <row r="4" spans="2:16" ht="20.25" customHeight="1">
      <c r="B4" s="141" t="s">
        <v>116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2" t="s">
        <v>67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ht="15" customHeight="1">
      <c r="B7" s="143" t="s">
        <v>117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2:16" ht="12.75" customHeight="1">
      <c r="B8" s="143" t="s">
        <v>68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16" ht="12.75" customHeight="1">
      <c r="B9" s="143" t="s">
        <v>64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4" t="s">
        <v>83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5" t="s">
        <v>14</v>
      </c>
      <c r="N12" s="145"/>
      <c r="O12" s="12">
        <f>P45</f>
        <v>0</v>
      </c>
      <c r="P12" s="13" t="s">
        <v>15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6" t="s">
        <v>155</v>
      </c>
      <c r="N13" s="146"/>
      <c r="O13" s="146"/>
      <c r="P13" s="146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7" t="s">
        <v>0</v>
      </c>
      <c r="C15" s="148" t="s">
        <v>1</v>
      </c>
      <c r="D15" s="147" t="s">
        <v>2</v>
      </c>
      <c r="E15" s="147" t="s">
        <v>3</v>
      </c>
      <c r="F15" s="148" t="s">
        <v>4</v>
      </c>
      <c r="G15" s="148"/>
      <c r="H15" s="148"/>
      <c r="I15" s="148"/>
      <c r="J15" s="148"/>
      <c r="K15" s="148"/>
      <c r="L15" s="148" t="s">
        <v>5</v>
      </c>
      <c r="M15" s="148"/>
      <c r="N15" s="148"/>
      <c r="O15" s="148"/>
      <c r="P15" s="148"/>
    </row>
    <row r="16" spans="2:16" ht="84.75" customHeight="1">
      <c r="B16" s="147"/>
      <c r="C16" s="148"/>
      <c r="D16" s="147"/>
      <c r="E16" s="147"/>
      <c r="F16" s="19" t="s">
        <v>6</v>
      </c>
      <c r="G16" s="19" t="s">
        <v>19</v>
      </c>
      <c r="H16" s="19" t="s">
        <v>20</v>
      </c>
      <c r="I16" s="19" t="s">
        <v>21</v>
      </c>
      <c r="J16" s="19" t="s">
        <v>22</v>
      </c>
      <c r="K16" s="19" t="s">
        <v>23</v>
      </c>
      <c r="L16" s="19" t="s">
        <v>7</v>
      </c>
      <c r="M16" s="19" t="s">
        <v>20</v>
      </c>
      <c r="N16" s="19" t="s">
        <v>21</v>
      </c>
      <c r="O16" s="19" t="s">
        <v>24</v>
      </c>
      <c r="P16" s="19" t="s">
        <v>25</v>
      </c>
    </row>
    <row r="17" spans="2:16" ht="15.6">
      <c r="B17" s="1"/>
      <c r="C17" s="20" t="s">
        <v>73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 ht="22.8">
      <c r="B18" s="1">
        <v>1</v>
      </c>
      <c r="C18" s="52" t="s">
        <v>79</v>
      </c>
      <c r="D18" s="53" t="s">
        <v>33</v>
      </c>
      <c r="E18" s="2">
        <v>48</v>
      </c>
      <c r="F18" s="50"/>
      <c r="G18" s="25"/>
      <c r="H18" s="23"/>
      <c r="I18" s="54"/>
      <c r="J18" s="55"/>
      <c r="K18" s="25"/>
      <c r="L18" s="22"/>
      <c r="M18" s="23"/>
      <c r="N18" s="2"/>
      <c r="O18" s="25"/>
      <c r="P18" s="25"/>
    </row>
    <row r="19" spans="2:16">
      <c r="B19" s="1"/>
      <c r="C19" s="56" t="s">
        <v>38</v>
      </c>
      <c r="D19" s="31" t="s">
        <v>39</v>
      </c>
      <c r="E19" s="2">
        <v>10.5</v>
      </c>
      <c r="F19" s="50"/>
      <c r="G19" s="50"/>
      <c r="H19" s="23"/>
      <c r="I19" s="57"/>
      <c r="J19" s="51"/>
      <c r="K19" s="25"/>
      <c r="L19" s="25"/>
      <c r="M19" s="23"/>
      <c r="N19" s="2"/>
      <c r="O19" s="25"/>
      <c r="P19" s="25"/>
    </row>
    <row r="20" spans="2:16">
      <c r="B20" s="1"/>
      <c r="C20" s="20" t="s">
        <v>87</v>
      </c>
      <c r="D20" s="49"/>
      <c r="E20" s="21"/>
      <c r="F20" s="50"/>
      <c r="G20" s="22"/>
      <c r="H20" s="23"/>
      <c r="I20" s="51"/>
      <c r="J20" s="51"/>
      <c r="K20" s="22"/>
      <c r="L20" s="22"/>
      <c r="M20" s="23"/>
      <c r="N20" s="23"/>
      <c r="O20" s="23"/>
      <c r="P20" s="22"/>
    </row>
    <row r="21" spans="2:16">
      <c r="B21" s="1">
        <v>2</v>
      </c>
      <c r="C21" s="24" t="s">
        <v>98</v>
      </c>
      <c r="D21" s="53" t="s">
        <v>33</v>
      </c>
      <c r="E21" s="2">
        <v>48</v>
      </c>
      <c r="F21" s="50"/>
      <c r="G21" s="25"/>
      <c r="H21" s="23"/>
      <c r="I21" s="54"/>
      <c r="J21" s="55"/>
      <c r="K21" s="25"/>
      <c r="L21" s="22"/>
      <c r="M21" s="23"/>
      <c r="N21" s="2"/>
      <c r="O21" s="25"/>
      <c r="P21" s="25"/>
    </row>
    <row r="22" spans="2:16" s="3" customFormat="1" ht="13.8">
      <c r="B22" s="1"/>
      <c r="C22" s="66" t="s">
        <v>90</v>
      </c>
      <c r="D22" s="31" t="s">
        <v>33</v>
      </c>
      <c r="E22" s="2">
        <v>48</v>
      </c>
      <c r="F22" s="50"/>
      <c r="G22" s="50"/>
      <c r="H22" s="23"/>
      <c r="I22" s="57"/>
      <c r="J22" s="51"/>
      <c r="K22" s="25"/>
      <c r="L22" s="25"/>
      <c r="M22" s="23"/>
      <c r="N22" s="2"/>
      <c r="O22" s="25"/>
      <c r="P22" s="25"/>
    </row>
    <row r="23" spans="2:16" s="3" customFormat="1" ht="13.8">
      <c r="B23" s="1"/>
      <c r="C23" s="66" t="s">
        <v>88</v>
      </c>
      <c r="D23" s="31" t="s">
        <v>89</v>
      </c>
      <c r="E23" s="2">
        <v>1</v>
      </c>
      <c r="F23" s="50"/>
      <c r="G23" s="50"/>
      <c r="H23" s="23"/>
      <c r="I23" s="57"/>
      <c r="J23" s="51"/>
      <c r="K23" s="25"/>
      <c r="L23" s="25"/>
      <c r="M23" s="23"/>
      <c r="N23" s="2"/>
      <c r="O23" s="25"/>
      <c r="P23" s="25"/>
    </row>
    <row r="24" spans="2:16">
      <c r="B24" s="1"/>
      <c r="C24" s="67" t="s">
        <v>49</v>
      </c>
      <c r="D24" s="31"/>
      <c r="E24" s="2"/>
      <c r="F24" s="32"/>
      <c r="G24" s="25"/>
      <c r="H24" s="2"/>
      <c r="I24" s="31"/>
      <c r="J24" s="55"/>
      <c r="K24" s="68"/>
      <c r="L24" s="2"/>
      <c r="M24" s="2"/>
      <c r="N24" s="2"/>
      <c r="O24" s="2"/>
      <c r="P24" s="68"/>
    </row>
    <row r="25" spans="2:16" ht="34.200000000000003">
      <c r="B25" s="1">
        <v>3</v>
      </c>
      <c r="C25" s="69" t="s">
        <v>50</v>
      </c>
      <c r="D25" s="70" t="s">
        <v>51</v>
      </c>
      <c r="E25" s="32">
        <v>21</v>
      </c>
      <c r="F25" s="71"/>
      <c r="G25" s="25"/>
      <c r="H25" s="72"/>
      <c r="I25" s="55"/>
      <c r="J25" s="55"/>
      <c r="K25" s="68"/>
      <c r="L25" s="68"/>
      <c r="M25" s="68"/>
      <c r="N25" s="68"/>
      <c r="O25" s="68"/>
      <c r="P25" s="68"/>
    </row>
    <row r="26" spans="2:16" ht="23.4">
      <c r="B26" s="1"/>
      <c r="C26" s="69" t="s">
        <v>52</v>
      </c>
      <c r="D26" s="70" t="s">
        <v>53</v>
      </c>
      <c r="E26" s="32">
        <v>6</v>
      </c>
      <c r="F26" s="71"/>
      <c r="G26" s="25"/>
      <c r="H26" s="72"/>
      <c r="I26" s="55"/>
      <c r="J26" s="55"/>
      <c r="K26" s="68"/>
      <c r="L26" s="68"/>
      <c r="M26" s="68"/>
      <c r="N26" s="68"/>
      <c r="O26" s="68"/>
      <c r="P26" s="68"/>
    </row>
    <row r="27" spans="2:16">
      <c r="B27" s="1"/>
      <c r="C27" s="69" t="s">
        <v>54</v>
      </c>
      <c r="D27" s="70" t="s">
        <v>53</v>
      </c>
      <c r="E27" s="32">
        <f>E26+1</f>
        <v>7</v>
      </c>
      <c r="F27" s="32"/>
      <c r="G27" s="25"/>
      <c r="H27" s="73"/>
      <c r="I27" s="55"/>
      <c r="J27" s="55"/>
      <c r="K27" s="68"/>
      <c r="L27" s="68"/>
      <c r="M27" s="68"/>
      <c r="N27" s="68"/>
      <c r="O27" s="68"/>
      <c r="P27" s="68"/>
    </row>
    <row r="28" spans="2:16">
      <c r="B28" s="1"/>
      <c r="C28" s="69" t="s">
        <v>55</v>
      </c>
      <c r="D28" s="70" t="s">
        <v>53</v>
      </c>
      <c r="E28" s="32">
        <f>E26*2</f>
        <v>12</v>
      </c>
      <c r="F28" s="32"/>
      <c r="G28" s="25"/>
      <c r="H28" s="73"/>
      <c r="I28" s="55"/>
      <c r="J28" s="55"/>
      <c r="K28" s="68"/>
      <c r="L28" s="68"/>
      <c r="M28" s="68"/>
      <c r="N28" s="68"/>
      <c r="O28" s="68"/>
      <c r="P28" s="68"/>
    </row>
    <row r="29" spans="2:16">
      <c r="B29" s="1"/>
      <c r="C29" s="69" t="s">
        <v>56</v>
      </c>
      <c r="D29" s="70" t="s">
        <v>53</v>
      </c>
      <c r="E29" s="74">
        <v>2</v>
      </c>
      <c r="F29" s="32"/>
      <c r="G29" s="25"/>
      <c r="H29" s="73"/>
      <c r="I29" s="55"/>
      <c r="J29" s="55"/>
      <c r="K29" s="68"/>
      <c r="L29" s="68"/>
      <c r="M29" s="68"/>
      <c r="N29" s="68"/>
      <c r="O29" s="68"/>
      <c r="P29" s="68"/>
    </row>
    <row r="30" spans="2:16" ht="34.200000000000003">
      <c r="B30" s="1"/>
      <c r="C30" s="69" t="s">
        <v>57</v>
      </c>
      <c r="D30" s="75" t="s">
        <v>58</v>
      </c>
      <c r="E30" s="61">
        <v>64</v>
      </c>
      <c r="F30" s="32"/>
      <c r="G30" s="25"/>
      <c r="H30" s="32"/>
      <c r="I30" s="32"/>
      <c r="J30" s="32"/>
      <c r="K30" s="32"/>
      <c r="L30" s="68"/>
      <c r="M30" s="68"/>
      <c r="N30" s="68"/>
      <c r="O30" s="68"/>
      <c r="P30" s="32"/>
    </row>
    <row r="31" spans="2:16" ht="34.200000000000003">
      <c r="B31" s="1">
        <v>4</v>
      </c>
      <c r="C31" s="69" t="s">
        <v>59</v>
      </c>
      <c r="D31" s="75" t="s">
        <v>33</v>
      </c>
      <c r="E31" s="61">
        <v>52</v>
      </c>
      <c r="F31" s="32"/>
      <c r="G31" s="25"/>
      <c r="H31" s="32"/>
      <c r="I31" s="32"/>
      <c r="J31" s="55"/>
      <c r="K31" s="2"/>
      <c r="L31" s="2"/>
      <c r="M31" s="2"/>
      <c r="N31" s="2"/>
      <c r="O31" s="2"/>
      <c r="P31" s="2"/>
    </row>
    <row r="32" spans="2:16">
      <c r="B32" s="1"/>
      <c r="C32" s="85" t="s">
        <v>80</v>
      </c>
      <c r="D32" s="75" t="s">
        <v>33</v>
      </c>
      <c r="E32" s="61">
        <f>E31</f>
        <v>52</v>
      </c>
      <c r="F32" s="32"/>
      <c r="G32" s="25"/>
      <c r="H32" s="32"/>
      <c r="I32" s="32"/>
      <c r="J32" s="32"/>
      <c r="K32" s="2"/>
      <c r="L32" s="2"/>
      <c r="M32" s="2"/>
      <c r="N32" s="2"/>
      <c r="O32" s="2"/>
      <c r="P32" s="2"/>
    </row>
    <row r="33" spans="2:18">
      <c r="B33" s="1"/>
      <c r="C33" s="69" t="s">
        <v>60</v>
      </c>
      <c r="D33" s="75" t="s">
        <v>33</v>
      </c>
      <c r="E33" s="61">
        <f>E31</f>
        <v>52</v>
      </c>
      <c r="F33" s="32"/>
      <c r="G33" s="25"/>
      <c r="H33" s="32"/>
      <c r="I33" s="32"/>
      <c r="J33" s="32"/>
      <c r="K33" s="2"/>
      <c r="L33" s="2"/>
      <c r="M33" s="2"/>
      <c r="N33" s="2"/>
      <c r="O33" s="2"/>
      <c r="P33" s="2"/>
    </row>
    <row r="34" spans="2:18" ht="34.200000000000003">
      <c r="B34" s="1"/>
      <c r="C34" s="69" t="s">
        <v>61</v>
      </c>
      <c r="D34" s="75" t="s">
        <v>58</v>
      </c>
      <c r="E34" s="61">
        <v>32</v>
      </c>
      <c r="F34" s="32"/>
      <c r="G34" s="25"/>
      <c r="H34" s="32"/>
      <c r="I34" s="32"/>
      <c r="J34" s="32"/>
      <c r="K34" s="2"/>
      <c r="L34" s="2"/>
      <c r="M34" s="2"/>
      <c r="N34" s="2"/>
      <c r="O34" s="2"/>
      <c r="P34" s="2"/>
    </row>
    <row r="35" spans="2:18">
      <c r="B35" s="1">
        <v>5</v>
      </c>
      <c r="C35" s="77" t="s">
        <v>62</v>
      </c>
      <c r="D35" s="70" t="s">
        <v>48</v>
      </c>
      <c r="E35" s="78">
        <v>1</v>
      </c>
      <c r="F35" s="32"/>
      <c r="G35" s="25"/>
      <c r="H35" s="72"/>
      <c r="I35" s="55"/>
      <c r="J35" s="55"/>
      <c r="K35" s="2"/>
      <c r="L35" s="2"/>
      <c r="M35" s="72"/>
      <c r="N35" s="2"/>
      <c r="O35" s="2"/>
      <c r="P35" s="2"/>
    </row>
    <row r="36" spans="2:18" s="3" customFormat="1" ht="13.8">
      <c r="B36" s="1">
        <v>6</v>
      </c>
      <c r="C36" s="77" t="s">
        <v>91</v>
      </c>
      <c r="D36" s="70" t="s">
        <v>89</v>
      </c>
      <c r="E36" s="78">
        <v>1</v>
      </c>
      <c r="F36" s="32"/>
      <c r="G36" s="25"/>
      <c r="H36" s="72"/>
      <c r="I36" s="55"/>
      <c r="J36" s="55"/>
      <c r="K36" s="2"/>
      <c r="L36" s="2"/>
      <c r="M36" s="72"/>
      <c r="N36" s="2"/>
      <c r="O36" s="2"/>
      <c r="P36" s="2"/>
    </row>
    <row r="37" spans="2:18" s="3" customFormat="1" ht="22.8">
      <c r="B37" s="1">
        <v>7</v>
      </c>
      <c r="C37" s="77" t="s">
        <v>93</v>
      </c>
      <c r="D37" s="70" t="s">
        <v>89</v>
      </c>
      <c r="E37" s="78">
        <v>1</v>
      </c>
      <c r="F37" s="32"/>
      <c r="G37" s="25"/>
      <c r="H37" s="72"/>
      <c r="I37" s="55"/>
      <c r="J37" s="55"/>
      <c r="K37" s="2"/>
      <c r="L37" s="2"/>
      <c r="M37" s="72"/>
      <c r="N37" s="2"/>
      <c r="O37" s="2"/>
      <c r="P37" s="2"/>
    </row>
    <row r="38" spans="2:18">
      <c r="B38" s="1"/>
      <c r="C38" s="26"/>
      <c r="D38" s="49"/>
      <c r="E38" s="21"/>
      <c r="F38" s="50"/>
      <c r="G38" s="22"/>
      <c r="H38" s="22"/>
      <c r="I38" s="51"/>
      <c r="J38" s="51"/>
      <c r="K38" s="22"/>
      <c r="L38" s="22"/>
      <c r="M38" s="22"/>
      <c r="N38" s="22"/>
      <c r="O38" s="22"/>
      <c r="P38" s="22"/>
    </row>
    <row r="39" spans="2:18" ht="30" customHeight="1">
      <c r="B39" s="150" t="s">
        <v>148</v>
      </c>
      <c r="C39" s="150"/>
      <c r="D39" s="28"/>
      <c r="E39" s="28"/>
      <c r="F39" s="28"/>
      <c r="G39" s="28"/>
      <c r="H39" s="28"/>
      <c r="I39" s="28"/>
      <c r="J39" s="28"/>
      <c r="K39" s="28"/>
      <c r="L39" s="29">
        <f>SUM(L17:L38)</f>
        <v>0</v>
      </c>
      <c r="M39" s="29">
        <f>SUM(M17:M38)</f>
        <v>0</v>
      </c>
      <c r="N39" s="29">
        <f>SUM(N17:N38)</f>
        <v>0</v>
      </c>
      <c r="O39" s="29">
        <f>SUM(O17:O38)</f>
        <v>0</v>
      </c>
      <c r="P39" s="29">
        <f>SUM(P17:P38)</f>
        <v>0</v>
      </c>
    </row>
    <row r="40" spans="2:18">
      <c r="B40" s="149" t="s">
        <v>16</v>
      </c>
      <c r="C40" s="149"/>
      <c r="D40" s="33"/>
      <c r="E40" s="30" t="s">
        <v>150</v>
      </c>
      <c r="F40" s="33"/>
      <c r="G40" s="33"/>
      <c r="H40" s="79"/>
      <c r="I40" s="79"/>
      <c r="J40" s="79"/>
      <c r="K40" s="79"/>
      <c r="L40" s="30"/>
      <c r="M40" s="31"/>
      <c r="N40" s="31"/>
      <c r="O40" s="31"/>
      <c r="P40" s="2"/>
    </row>
    <row r="41" spans="2:18">
      <c r="B41" s="151" t="s">
        <v>10</v>
      </c>
      <c r="C41" s="151"/>
      <c r="D41" s="33"/>
      <c r="E41" s="33"/>
      <c r="F41" s="33"/>
      <c r="G41" s="33"/>
      <c r="H41" s="80"/>
      <c r="I41" s="80"/>
      <c r="J41" s="80"/>
      <c r="K41" s="80"/>
      <c r="L41" s="31"/>
      <c r="M41" s="31"/>
      <c r="N41" s="31"/>
      <c r="O41" s="31"/>
      <c r="P41" s="2"/>
    </row>
    <row r="42" spans="2:18">
      <c r="B42" s="149" t="s">
        <v>17</v>
      </c>
      <c r="C42" s="149"/>
      <c r="D42" s="33"/>
      <c r="E42" s="30" t="s">
        <v>150</v>
      </c>
      <c r="F42" s="33"/>
      <c r="G42" s="33"/>
      <c r="H42" s="79"/>
      <c r="I42" s="79"/>
      <c r="J42" s="79"/>
      <c r="K42" s="79"/>
      <c r="L42" s="30"/>
      <c r="M42" s="31"/>
      <c r="N42" s="31"/>
      <c r="O42" s="31"/>
      <c r="P42" s="2"/>
    </row>
    <row r="43" spans="2:18">
      <c r="B43" s="153" t="s">
        <v>11</v>
      </c>
      <c r="C43" s="153"/>
      <c r="D43" s="33"/>
      <c r="E43" s="33"/>
      <c r="F43" s="33"/>
      <c r="G43" s="33"/>
      <c r="H43" s="28"/>
      <c r="I43" s="28"/>
      <c r="J43" s="28"/>
      <c r="K43" s="28"/>
      <c r="L43" s="30"/>
      <c r="M43" s="31"/>
      <c r="N43" s="31"/>
      <c r="O43" s="31"/>
      <c r="P43" s="34">
        <f>SUM(P40:P42)</f>
        <v>0</v>
      </c>
    </row>
    <row r="44" spans="2:18">
      <c r="B44" s="149" t="s">
        <v>18</v>
      </c>
      <c r="C44" s="149"/>
      <c r="D44" s="33"/>
      <c r="E44" s="30">
        <v>0.21</v>
      </c>
      <c r="F44" s="33"/>
      <c r="G44" s="33"/>
      <c r="H44" s="79"/>
      <c r="I44" s="79"/>
      <c r="J44" s="79"/>
      <c r="K44" s="79"/>
      <c r="L44" s="30"/>
      <c r="M44" s="31"/>
      <c r="N44" s="31"/>
      <c r="O44" s="31"/>
      <c r="P44" s="2">
        <f>ROUND(P43*E44,2)</f>
        <v>0</v>
      </c>
    </row>
    <row r="45" spans="2:18">
      <c r="B45" s="154" t="s">
        <v>12</v>
      </c>
      <c r="C45" s="154"/>
      <c r="D45" s="35"/>
      <c r="E45" s="35"/>
      <c r="F45" s="35"/>
      <c r="G45" s="35"/>
      <c r="H45" s="81"/>
      <c r="I45" s="81"/>
      <c r="J45" s="81"/>
      <c r="K45" s="81"/>
      <c r="L45" s="36"/>
      <c r="M45" s="36"/>
      <c r="N45" s="36"/>
      <c r="O45" s="36"/>
      <c r="P45" s="37">
        <f>SUM(P43:P44)</f>
        <v>0</v>
      </c>
      <c r="R45" s="27"/>
    </row>
    <row r="46" spans="2:18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40"/>
    </row>
    <row r="47" spans="2:18" ht="27" customHeight="1">
      <c r="B47" s="157" t="s">
        <v>72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</row>
    <row r="48" spans="2:18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2:16">
      <c r="B49" s="42"/>
      <c r="C49" s="43"/>
      <c r="D49" s="43"/>
      <c r="E49" s="43"/>
      <c r="F49" s="42"/>
      <c r="G49" s="42"/>
      <c r="H49" s="43"/>
      <c r="I49" s="43"/>
      <c r="J49" s="43"/>
      <c r="K49" s="43"/>
      <c r="L49" s="42"/>
      <c r="M49" s="43"/>
      <c r="N49" s="43"/>
      <c r="O49" s="43"/>
      <c r="P49" s="44"/>
    </row>
    <row r="50" spans="2:16" ht="16.5" customHeight="1">
      <c r="B50" s="155" t="s">
        <v>8</v>
      </c>
      <c r="C50" s="155"/>
      <c r="D50" s="82"/>
      <c r="E50" s="156"/>
      <c r="F50" s="156"/>
      <c r="G50" s="156"/>
      <c r="H50" s="156"/>
      <c r="I50" s="83"/>
      <c r="J50" s="158"/>
      <c r="K50" s="158"/>
      <c r="L50" s="158"/>
      <c r="M50" s="159"/>
      <c r="N50" s="159"/>
      <c r="O50" s="45"/>
      <c r="P50" s="45"/>
    </row>
    <row r="51" spans="2:16" ht="17.100000000000001" customHeight="1">
      <c r="B51" s="46"/>
      <c r="C51" s="46"/>
      <c r="D51" s="84"/>
      <c r="E51" s="152" t="s">
        <v>13</v>
      </c>
      <c r="F51" s="152"/>
      <c r="G51" s="152"/>
      <c r="H51" s="152"/>
      <c r="I51" s="152"/>
      <c r="J51" s="152"/>
      <c r="K51" s="152"/>
      <c r="L51" s="152"/>
      <c r="M51" s="152"/>
      <c r="N51" s="152"/>
    </row>
    <row r="52" spans="2:16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40"/>
    </row>
  </sheetData>
  <mergeCells count="28">
    <mergeCell ref="B42:C42"/>
    <mergeCell ref="B9:P9"/>
    <mergeCell ref="E51:N51"/>
    <mergeCell ref="B43:C43"/>
    <mergeCell ref="B44:C44"/>
    <mergeCell ref="B45:C45"/>
    <mergeCell ref="B47:P47"/>
    <mergeCell ref="E50:H50"/>
    <mergeCell ref="J50:L50"/>
    <mergeCell ref="M50:N50"/>
    <mergeCell ref="B50:C50"/>
    <mergeCell ref="B39:C39"/>
    <mergeCell ref="B40:C40"/>
    <mergeCell ref="B41:C41"/>
    <mergeCell ref="B11:P11"/>
    <mergeCell ref="M12:N12"/>
    <mergeCell ref="B2:P2"/>
    <mergeCell ref="B4:P4"/>
    <mergeCell ref="B6:P6"/>
    <mergeCell ref="B7:P7"/>
    <mergeCell ref="B8:P8"/>
    <mergeCell ref="M13:P13"/>
    <mergeCell ref="B15:B16"/>
    <mergeCell ref="C15:C16"/>
    <mergeCell ref="D15:D16"/>
    <mergeCell ref="E15:E16"/>
    <mergeCell ref="F15:K15"/>
    <mergeCell ref="L15:P15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1"/>
  <sheetViews>
    <sheetView view="pageBreakPreview" zoomScaleNormal="110" zoomScaleSheetLayoutView="100" workbookViewId="0">
      <selection activeCell="M13" sqref="M13:P13"/>
    </sheetView>
  </sheetViews>
  <sheetFormatPr defaultColWidth="11.5546875" defaultRowHeight="14.4"/>
  <cols>
    <col min="1" max="1" width="1.33203125" style="3" customWidth="1"/>
    <col min="2" max="2" width="3.6640625" style="3" customWidth="1"/>
    <col min="3" max="3" width="34.5546875" style="3" customWidth="1"/>
    <col min="4" max="4" width="5.88671875" style="3" customWidth="1"/>
    <col min="5" max="5" width="7.44140625" style="3" customWidth="1"/>
    <col min="6" max="7" width="5.88671875" style="3" customWidth="1"/>
    <col min="8" max="8" width="6.33203125" style="3" customWidth="1"/>
    <col min="9" max="9" width="6.44140625" style="3" customWidth="1"/>
    <col min="10" max="11" width="6" style="3" customWidth="1"/>
    <col min="12" max="12" width="8" style="3" bestFit="1" customWidth="1"/>
    <col min="13" max="13" width="8.109375" style="3" customWidth="1"/>
    <col min="14" max="14" width="8.88671875" style="3" customWidth="1"/>
    <col min="15" max="15" width="7.44140625" style="3" customWidth="1"/>
    <col min="16" max="16" width="8.88671875" style="3" customWidth="1"/>
    <col min="17" max="253" width="9.88671875" style="3" customWidth="1"/>
    <col min="254" max="16384" width="11.5546875" style="4"/>
  </cols>
  <sheetData>
    <row r="1" spans="2:16" ht="8.25" customHeight="1"/>
    <row r="2" spans="2:16">
      <c r="B2" s="140" t="s">
        <v>29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8.25" customHeight="1"/>
    <row r="4" spans="2:16" ht="20.25" customHeight="1">
      <c r="B4" s="141" t="s">
        <v>118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ht="15" customHeight="1">
      <c r="B7" s="143" t="s">
        <v>114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2:16" ht="12.75" customHeight="1">
      <c r="B8" s="143" t="s">
        <v>30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16" ht="12.75" customHeight="1">
      <c r="B9" s="143" t="s">
        <v>119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4" t="s">
        <v>83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5" t="s">
        <v>14</v>
      </c>
      <c r="N12" s="145"/>
      <c r="O12" s="12">
        <f>P66</f>
        <v>0</v>
      </c>
      <c r="P12" s="13" t="s">
        <v>15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6" t="s">
        <v>155</v>
      </c>
      <c r="N13" s="146"/>
      <c r="O13" s="146"/>
      <c r="P13" s="146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7" t="s">
        <v>0</v>
      </c>
      <c r="C15" s="148" t="s">
        <v>1</v>
      </c>
      <c r="D15" s="147" t="s">
        <v>2</v>
      </c>
      <c r="E15" s="147" t="s">
        <v>3</v>
      </c>
      <c r="F15" s="148" t="s">
        <v>4</v>
      </c>
      <c r="G15" s="148"/>
      <c r="H15" s="148"/>
      <c r="I15" s="148"/>
      <c r="J15" s="148"/>
      <c r="K15" s="148"/>
      <c r="L15" s="148" t="s">
        <v>5</v>
      </c>
      <c r="M15" s="148"/>
      <c r="N15" s="148"/>
      <c r="O15" s="148"/>
      <c r="P15" s="148"/>
    </row>
    <row r="16" spans="2:16" ht="84.75" customHeight="1">
      <c r="B16" s="147"/>
      <c r="C16" s="148"/>
      <c r="D16" s="147"/>
      <c r="E16" s="147"/>
      <c r="F16" s="19" t="s">
        <v>6</v>
      </c>
      <c r="G16" s="19" t="s">
        <v>19</v>
      </c>
      <c r="H16" s="19" t="s">
        <v>20</v>
      </c>
      <c r="I16" s="19" t="s">
        <v>21</v>
      </c>
      <c r="J16" s="19" t="s">
        <v>22</v>
      </c>
      <c r="K16" s="19" t="s">
        <v>23</v>
      </c>
      <c r="L16" s="19" t="s">
        <v>7</v>
      </c>
      <c r="M16" s="19" t="s">
        <v>20</v>
      </c>
      <c r="N16" s="19" t="s">
        <v>21</v>
      </c>
      <c r="O16" s="19" t="s">
        <v>24</v>
      </c>
      <c r="P16" s="19" t="s">
        <v>25</v>
      </c>
    </row>
    <row r="17" spans="2:16">
      <c r="B17" s="1"/>
      <c r="C17" s="20" t="s">
        <v>31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>
      <c r="B18" s="1">
        <v>1</v>
      </c>
      <c r="C18" s="86" t="s">
        <v>78</v>
      </c>
      <c r="D18" s="75" t="s">
        <v>51</v>
      </c>
      <c r="E18" s="61">
        <v>4.5</v>
      </c>
      <c r="F18" s="32"/>
      <c r="G18" s="25"/>
      <c r="H18" s="32"/>
      <c r="I18" s="32"/>
      <c r="J18" s="55"/>
      <c r="K18" s="32"/>
      <c r="L18" s="68"/>
      <c r="M18" s="68"/>
      <c r="N18" s="68"/>
      <c r="O18" s="68"/>
      <c r="P18" s="32"/>
    </row>
    <row r="19" spans="2:16" ht="22.8">
      <c r="B19" s="1">
        <v>2</v>
      </c>
      <c r="C19" s="58" t="s">
        <v>36</v>
      </c>
      <c r="D19" s="60" t="s">
        <v>33</v>
      </c>
      <c r="E19" s="61">
        <v>46</v>
      </c>
      <c r="F19" s="1"/>
      <c r="G19" s="25"/>
      <c r="H19" s="50"/>
      <c r="I19" s="50"/>
      <c r="J19" s="51"/>
      <c r="K19" s="50"/>
      <c r="L19" s="62"/>
      <c r="M19" s="62"/>
      <c r="N19" s="62"/>
      <c r="O19" s="62"/>
      <c r="P19" s="50"/>
    </row>
    <row r="20" spans="2:16" ht="22.8">
      <c r="B20" s="1">
        <v>3</v>
      </c>
      <c r="C20" s="87" t="s">
        <v>32</v>
      </c>
      <c r="D20" s="60" t="s">
        <v>33</v>
      </c>
      <c r="E20" s="61">
        <v>6</v>
      </c>
      <c r="F20" s="50"/>
      <c r="G20" s="25"/>
      <c r="H20" s="50"/>
      <c r="I20" s="50"/>
      <c r="J20" s="51"/>
      <c r="K20" s="50"/>
      <c r="L20" s="62"/>
      <c r="M20" s="62"/>
      <c r="N20" s="62"/>
      <c r="O20" s="62"/>
      <c r="P20" s="50"/>
    </row>
    <row r="21" spans="2:16">
      <c r="B21" s="1"/>
      <c r="C21" s="76" t="s">
        <v>34</v>
      </c>
      <c r="D21" s="1" t="s">
        <v>33</v>
      </c>
      <c r="E21" s="32">
        <v>9.5</v>
      </c>
      <c r="F21" s="50"/>
      <c r="G21" s="25"/>
      <c r="H21" s="50"/>
      <c r="I21" s="50"/>
      <c r="J21" s="50"/>
      <c r="K21" s="50"/>
      <c r="L21" s="62"/>
      <c r="M21" s="62"/>
      <c r="N21" s="62"/>
      <c r="O21" s="62"/>
      <c r="P21" s="50"/>
    </row>
    <row r="22" spans="2:16">
      <c r="B22" s="1"/>
      <c r="C22" s="63" t="s">
        <v>35</v>
      </c>
      <c r="D22" s="1" t="s">
        <v>51</v>
      </c>
      <c r="E22" s="32">
        <v>15</v>
      </c>
      <c r="F22" s="50"/>
      <c r="G22" s="25"/>
      <c r="H22" s="50"/>
      <c r="I22" s="50"/>
      <c r="J22" s="50"/>
      <c r="K22" s="50"/>
      <c r="L22" s="62"/>
      <c r="M22" s="62"/>
      <c r="N22" s="62"/>
      <c r="O22" s="62"/>
      <c r="P22" s="50"/>
    </row>
    <row r="23" spans="2:16">
      <c r="B23" s="1">
        <f>B20+1</f>
        <v>4</v>
      </c>
      <c r="C23" s="63" t="s">
        <v>112</v>
      </c>
      <c r="D23" s="1" t="s">
        <v>33</v>
      </c>
      <c r="E23" s="32">
        <v>37</v>
      </c>
      <c r="F23" s="32"/>
      <c r="G23" s="25"/>
      <c r="H23" s="32"/>
      <c r="I23" s="50"/>
      <c r="J23" s="50"/>
      <c r="K23" s="32"/>
      <c r="L23" s="68"/>
      <c r="M23" s="68"/>
      <c r="N23" s="68"/>
      <c r="O23" s="68"/>
      <c r="P23" s="32"/>
    </row>
    <row r="24" spans="2:16">
      <c r="B24" s="1"/>
      <c r="C24" s="88" t="s">
        <v>38</v>
      </c>
      <c r="D24" s="49" t="s">
        <v>39</v>
      </c>
      <c r="E24" s="2">
        <v>10</v>
      </c>
      <c r="F24" s="50"/>
      <c r="G24" s="50"/>
      <c r="H24" s="23"/>
      <c r="I24" s="25"/>
      <c r="J24" s="51"/>
      <c r="K24" s="25"/>
      <c r="L24" s="25"/>
      <c r="M24" s="23"/>
      <c r="N24" s="25"/>
      <c r="O24" s="25"/>
      <c r="P24" s="25"/>
    </row>
    <row r="25" spans="2:16">
      <c r="B25" s="1"/>
      <c r="C25" s="88" t="s">
        <v>113</v>
      </c>
      <c r="D25" s="1" t="s">
        <v>41</v>
      </c>
      <c r="E25" s="32">
        <f>E23*15*2</f>
        <v>1110</v>
      </c>
      <c r="F25" s="50"/>
      <c r="G25" s="25"/>
      <c r="H25" s="50"/>
      <c r="I25" s="50"/>
      <c r="J25" s="50"/>
      <c r="K25" s="50"/>
      <c r="L25" s="62"/>
      <c r="M25" s="62"/>
      <c r="N25" s="62"/>
      <c r="O25" s="62"/>
      <c r="P25" s="50"/>
    </row>
    <row r="26" spans="2:16" ht="45.6">
      <c r="B26" s="1">
        <v>5</v>
      </c>
      <c r="C26" s="58" t="s">
        <v>37</v>
      </c>
      <c r="D26" s="1" t="s">
        <v>33</v>
      </c>
      <c r="E26" s="2">
        <f>E19</f>
        <v>46</v>
      </c>
      <c r="F26" s="50"/>
      <c r="G26" s="25"/>
      <c r="H26" s="23"/>
      <c r="I26" s="49"/>
      <c r="J26" s="51"/>
      <c r="K26" s="25"/>
      <c r="L26" s="25"/>
      <c r="M26" s="23"/>
      <c r="N26" s="25"/>
      <c r="O26" s="25"/>
      <c r="P26" s="25"/>
    </row>
    <row r="27" spans="2:16">
      <c r="B27" s="1"/>
      <c r="C27" s="88" t="s">
        <v>38</v>
      </c>
      <c r="D27" s="49" t="s">
        <v>39</v>
      </c>
      <c r="E27" s="2">
        <v>10</v>
      </c>
      <c r="F27" s="50"/>
      <c r="G27" s="50"/>
      <c r="H27" s="23"/>
      <c r="I27" s="25"/>
      <c r="J27" s="51"/>
      <c r="K27" s="25"/>
      <c r="L27" s="25"/>
      <c r="M27" s="23"/>
      <c r="N27" s="25"/>
      <c r="O27" s="25"/>
      <c r="P27" s="25"/>
    </row>
    <row r="28" spans="2:16">
      <c r="B28" s="1"/>
      <c r="C28" s="59" t="s">
        <v>40</v>
      </c>
      <c r="D28" s="60" t="s">
        <v>41</v>
      </c>
      <c r="E28" s="61">
        <v>74</v>
      </c>
      <c r="F28" s="50"/>
      <c r="G28" s="50"/>
      <c r="H28" s="25"/>
      <c r="I28" s="51"/>
      <c r="J28" s="51"/>
      <c r="K28" s="25"/>
      <c r="L28" s="25"/>
      <c r="M28" s="25"/>
      <c r="N28" s="62"/>
      <c r="O28" s="25"/>
      <c r="P28" s="25"/>
    </row>
    <row r="29" spans="2:16" ht="45.6">
      <c r="B29" s="1">
        <v>6</v>
      </c>
      <c r="C29" s="59" t="s">
        <v>42</v>
      </c>
      <c r="D29" s="60" t="s">
        <v>33</v>
      </c>
      <c r="E29" s="61">
        <f>E26</f>
        <v>46</v>
      </c>
      <c r="F29" s="50"/>
      <c r="G29" s="25"/>
      <c r="H29" s="25"/>
      <c r="I29" s="51"/>
      <c r="J29" s="51"/>
      <c r="K29" s="25"/>
      <c r="L29" s="25"/>
      <c r="M29" s="25"/>
      <c r="N29" s="62"/>
      <c r="O29" s="25"/>
      <c r="P29" s="25"/>
    </row>
    <row r="30" spans="2:16">
      <c r="B30" s="1"/>
      <c r="C30" s="88" t="s">
        <v>38</v>
      </c>
      <c r="D30" s="49" t="s">
        <v>39</v>
      </c>
      <c r="E30" s="2">
        <v>10</v>
      </c>
      <c r="F30" s="50"/>
      <c r="G30" s="50"/>
      <c r="H30" s="23"/>
      <c r="I30" s="25"/>
      <c r="J30" s="51"/>
      <c r="K30" s="25"/>
      <c r="L30" s="25"/>
      <c r="M30" s="23"/>
      <c r="N30" s="25"/>
      <c r="O30" s="25"/>
      <c r="P30" s="25"/>
    </row>
    <row r="31" spans="2:16">
      <c r="B31" s="1"/>
      <c r="C31" s="59" t="s">
        <v>43</v>
      </c>
      <c r="D31" s="60" t="s">
        <v>41</v>
      </c>
      <c r="E31" s="61">
        <v>97</v>
      </c>
      <c r="F31" s="50"/>
      <c r="G31" s="50"/>
      <c r="H31" s="25"/>
      <c r="I31" s="51"/>
      <c r="J31" s="51"/>
      <c r="K31" s="25"/>
      <c r="L31" s="25"/>
      <c r="M31" s="25"/>
      <c r="N31" s="62"/>
      <c r="O31" s="25"/>
      <c r="P31" s="25"/>
    </row>
    <row r="32" spans="2:16" ht="57">
      <c r="B32" s="1">
        <v>7</v>
      </c>
      <c r="C32" s="63" t="s">
        <v>44</v>
      </c>
      <c r="D32" s="49" t="s">
        <v>33</v>
      </c>
      <c r="E32" s="32">
        <f>E26</f>
        <v>46</v>
      </c>
      <c r="F32" s="25"/>
      <c r="G32" s="25"/>
      <c r="H32" s="64"/>
      <c r="I32" s="25"/>
      <c r="J32" s="51"/>
      <c r="K32" s="25"/>
      <c r="L32" s="25"/>
      <c r="M32" s="25"/>
      <c r="N32" s="25"/>
      <c r="O32" s="25"/>
      <c r="P32" s="25"/>
    </row>
    <row r="33" spans="2:16">
      <c r="B33" s="1"/>
      <c r="C33" s="63" t="s">
        <v>45</v>
      </c>
      <c r="D33" s="49" t="s">
        <v>39</v>
      </c>
      <c r="E33" s="2">
        <v>10</v>
      </c>
      <c r="F33" s="25"/>
      <c r="G33" s="25"/>
      <c r="H33" s="64"/>
      <c r="I33" s="25"/>
      <c r="J33" s="51"/>
      <c r="K33" s="25"/>
      <c r="L33" s="25"/>
      <c r="M33" s="64"/>
      <c r="N33" s="25"/>
      <c r="O33" s="25"/>
      <c r="P33" s="25"/>
    </row>
    <row r="34" spans="2:16" ht="22.8">
      <c r="B34" s="1"/>
      <c r="C34" s="58" t="s">
        <v>46</v>
      </c>
      <c r="D34" s="49" t="s">
        <v>39</v>
      </c>
      <c r="E34" s="65">
        <v>15</v>
      </c>
      <c r="F34" s="50"/>
      <c r="G34" s="25"/>
      <c r="H34" s="23"/>
      <c r="I34" s="51"/>
      <c r="J34" s="51"/>
      <c r="K34" s="25"/>
      <c r="L34" s="25"/>
      <c r="M34" s="23"/>
      <c r="N34" s="25"/>
      <c r="O34" s="25"/>
      <c r="P34" s="25"/>
    </row>
    <row r="35" spans="2:16">
      <c r="B35" s="1"/>
      <c r="C35" s="63" t="s">
        <v>47</v>
      </c>
      <c r="D35" s="49" t="s">
        <v>39</v>
      </c>
      <c r="E35" s="2">
        <f>E34</f>
        <v>15</v>
      </c>
      <c r="F35" s="50"/>
      <c r="G35" s="25"/>
      <c r="H35" s="25"/>
      <c r="I35" s="51"/>
      <c r="J35" s="51"/>
      <c r="K35" s="25"/>
      <c r="L35" s="25"/>
      <c r="M35" s="23"/>
      <c r="N35" s="25"/>
      <c r="O35" s="25"/>
      <c r="P35" s="25"/>
    </row>
    <row r="36" spans="2:16" ht="22.8">
      <c r="B36" s="1">
        <v>8</v>
      </c>
      <c r="C36" s="69" t="s">
        <v>74</v>
      </c>
      <c r="D36" s="31" t="s">
        <v>51</v>
      </c>
      <c r="E36" s="2">
        <v>4.5</v>
      </c>
      <c r="F36" s="2"/>
      <c r="G36" s="25"/>
      <c r="H36" s="89"/>
      <c r="I36" s="2"/>
      <c r="J36" s="55"/>
      <c r="K36" s="2"/>
      <c r="L36" s="2"/>
      <c r="M36" s="2"/>
      <c r="N36" s="2"/>
      <c r="O36" s="2"/>
      <c r="P36" s="2"/>
    </row>
    <row r="37" spans="2:16">
      <c r="B37" s="1"/>
      <c r="C37" s="90" t="s">
        <v>75</v>
      </c>
      <c r="D37" s="31" t="s">
        <v>51</v>
      </c>
      <c r="E37" s="2">
        <v>4.5</v>
      </c>
      <c r="F37" s="32"/>
      <c r="G37" s="2"/>
      <c r="H37" s="72"/>
      <c r="I37" s="55"/>
      <c r="J37" s="55"/>
      <c r="K37" s="2"/>
      <c r="L37" s="2"/>
      <c r="M37" s="89"/>
      <c r="N37" s="2"/>
      <c r="O37" s="2"/>
      <c r="P37" s="2"/>
    </row>
    <row r="38" spans="2:16">
      <c r="B38" s="1"/>
      <c r="C38" s="69" t="s">
        <v>76</v>
      </c>
      <c r="D38" s="31" t="s">
        <v>77</v>
      </c>
      <c r="E38" s="91">
        <v>1</v>
      </c>
      <c r="F38" s="32"/>
      <c r="G38" s="25"/>
      <c r="H38" s="2"/>
      <c r="I38" s="55"/>
      <c r="J38" s="55"/>
      <c r="K38" s="2"/>
      <c r="L38" s="2"/>
      <c r="M38" s="89"/>
      <c r="N38" s="2"/>
      <c r="O38" s="2"/>
      <c r="P38" s="2"/>
    </row>
    <row r="39" spans="2:16">
      <c r="B39" s="1"/>
      <c r="C39" s="20" t="s">
        <v>87</v>
      </c>
      <c r="D39" s="49"/>
      <c r="E39" s="21"/>
      <c r="F39" s="50"/>
      <c r="G39" s="22"/>
      <c r="H39" s="23"/>
      <c r="I39" s="51"/>
      <c r="J39" s="51"/>
      <c r="K39" s="22"/>
      <c r="L39" s="22"/>
      <c r="M39" s="23"/>
      <c r="N39" s="23"/>
      <c r="O39" s="23"/>
      <c r="P39" s="22"/>
    </row>
    <row r="40" spans="2:16">
      <c r="B40" s="1">
        <v>9</v>
      </c>
      <c r="C40" s="24" t="s">
        <v>98</v>
      </c>
      <c r="D40" s="53" t="s">
        <v>33</v>
      </c>
      <c r="E40" s="2">
        <v>20</v>
      </c>
      <c r="F40" s="50"/>
      <c r="G40" s="25"/>
      <c r="H40" s="23"/>
      <c r="I40" s="54"/>
      <c r="J40" s="55"/>
      <c r="K40" s="25"/>
      <c r="L40" s="22"/>
      <c r="M40" s="23"/>
      <c r="N40" s="2"/>
      <c r="O40" s="25"/>
      <c r="P40" s="25"/>
    </row>
    <row r="41" spans="2:16" s="3" customFormat="1" ht="13.8">
      <c r="B41" s="1"/>
      <c r="C41" s="66" t="s">
        <v>90</v>
      </c>
      <c r="D41" s="31" t="s">
        <v>33</v>
      </c>
      <c r="E41" s="2">
        <v>20</v>
      </c>
      <c r="F41" s="50"/>
      <c r="G41" s="50"/>
      <c r="H41" s="23"/>
      <c r="I41" s="57"/>
      <c r="J41" s="51"/>
      <c r="K41" s="25"/>
      <c r="L41" s="25"/>
      <c r="M41" s="23"/>
      <c r="N41" s="2"/>
      <c r="O41" s="25"/>
      <c r="P41" s="25"/>
    </row>
    <row r="42" spans="2:16" s="3" customFormat="1" ht="13.8">
      <c r="B42" s="1"/>
      <c r="C42" s="66" t="s">
        <v>88</v>
      </c>
      <c r="D42" s="31" t="s">
        <v>89</v>
      </c>
      <c r="E42" s="2">
        <v>1</v>
      </c>
      <c r="F42" s="50"/>
      <c r="G42" s="50"/>
      <c r="H42" s="23"/>
      <c r="I42" s="57"/>
      <c r="J42" s="51"/>
      <c r="K42" s="25"/>
      <c r="L42" s="25"/>
      <c r="M42" s="23"/>
      <c r="N42" s="2"/>
      <c r="O42" s="25"/>
      <c r="P42" s="25"/>
    </row>
    <row r="43" spans="2:16">
      <c r="B43" s="1"/>
      <c r="C43" s="92" t="s">
        <v>49</v>
      </c>
      <c r="D43" s="49"/>
      <c r="E43" s="2"/>
      <c r="F43" s="50"/>
      <c r="G43" s="25"/>
      <c r="H43" s="25"/>
      <c r="I43" s="49"/>
      <c r="J43" s="51"/>
      <c r="K43" s="62"/>
      <c r="L43" s="25"/>
      <c r="M43" s="25"/>
      <c r="N43" s="25"/>
      <c r="O43" s="25"/>
      <c r="P43" s="62"/>
    </row>
    <row r="44" spans="2:16" ht="34.200000000000003">
      <c r="B44" s="1">
        <v>10</v>
      </c>
      <c r="C44" s="63" t="s">
        <v>50</v>
      </c>
      <c r="D44" s="1" t="s">
        <v>51</v>
      </c>
      <c r="E44" s="32">
        <v>17.5</v>
      </c>
      <c r="F44" s="93"/>
      <c r="G44" s="25"/>
      <c r="H44" s="23"/>
      <c r="I44" s="51"/>
      <c r="J44" s="51"/>
      <c r="K44" s="62"/>
      <c r="L44" s="62"/>
      <c r="M44" s="62"/>
      <c r="N44" s="62"/>
      <c r="O44" s="62"/>
      <c r="P44" s="62"/>
    </row>
    <row r="45" spans="2:16" ht="24">
      <c r="B45" s="1"/>
      <c r="C45" s="63" t="s">
        <v>94</v>
      </c>
      <c r="D45" s="1" t="s">
        <v>53</v>
      </c>
      <c r="E45" s="32">
        <v>5</v>
      </c>
      <c r="F45" s="93"/>
      <c r="G45" s="25"/>
      <c r="H45" s="23"/>
      <c r="I45" s="51"/>
      <c r="J45" s="51"/>
      <c r="K45" s="62"/>
      <c r="L45" s="62"/>
      <c r="M45" s="62"/>
      <c r="N45" s="62"/>
      <c r="O45" s="62"/>
      <c r="P45" s="62"/>
    </row>
    <row r="46" spans="2:16">
      <c r="B46" s="1"/>
      <c r="C46" s="63" t="s">
        <v>95</v>
      </c>
      <c r="D46" s="1" t="s">
        <v>53</v>
      </c>
      <c r="E46" s="32">
        <f>E45+1</f>
        <v>6</v>
      </c>
      <c r="F46" s="50"/>
      <c r="G46" s="25"/>
      <c r="H46" s="25"/>
      <c r="I46" s="51"/>
      <c r="J46" s="51"/>
      <c r="K46" s="62"/>
      <c r="L46" s="62"/>
      <c r="M46" s="62"/>
      <c r="N46" s="62"/>
      <c r="O46" s="62"/>
      <c r="P46" s="62"/>
    </row>
    <row r="47" spans="2:16">
      <c r="B47" s="1"/>
      <c r="C47" s="63" t="s">
        <v>96</v>
      </c>
      <c r="D47" s="1" t="s">
        <v>53</v>
      </c>
      <c r="E47" s="32">
        <f>E45*2</f>
        <v>10</v>
      </c>
      <c r="F47" s="50"/>
      <c r="G47" s="25"/>
      <c r="H47" s="25"/>
      <c r="I47" s="51"/>
      <c r="J47" s="51"/>
      <c r="K47" s="62"/>
      <c r="L47" s="62"/>
      <c r="M47" s="62"/>
      <c r="N47" s="62"/>
      <c r="O47" s="62"/>
      <c r="P47" s="62"/>
    </row>
    <row r="48" spans="2:16">
      <c r="B48" s="1"/>
      <c r="C48" s="63" t="s">
        <v>56</v>
      </c>
      <c r="D48" s="1" t="s">
        <v>53</v>
      </c>
      <c r="E48" s="74">
        <v>2</v>
      </c>
      <c r="F48" s="50"/>
      <c r="G48" s="25"/>
      <c r="H48" s="25"/>
      <c r="I48" s="51"/>
      <c r="J48" s="51"/>
      <c r="K48" s="62"/>
      <c r="L48" s="62"/>
      <c r="M48" s="62"/>
      <c r="N48" s="62"/>
      <c r="O48" s="62"/>
      <c r="P48" s="62"/>
    </row>
    <row r="49" spans="2:18" ht="34.200000000000003">
      <c r="B49" s="1"/>
      <c r="C49" s="63" t="s">
        <v>57</v>
      </c>
      <c r="D49" s="60" t="s">
        <v>58</v>
      </c>
      <c r="E49" s="61">
        <v>64</v>
      </c>
      <c r="F49" s="50"/>
      <c r="G49" s="25"/>
      <c r="H49" s="50"/>
      <c r="I49" s="50"/>
      <c r="J49" s="50"/>
      <c r="K49" s="50"/>
      <c r="L49" s="62"/>
      <c r="M49" s="62"/>
      <c r="N49" s="62"/>
      <c r="O49" s="62"/>
      <c r="P49" s="50"/>
    </row>
    <row r="50" spans="2:18" ht="34.200000000000003">
      <c r="B50" s="1">
        <v>11</v>
      </c>
      <c r="C50" s="63" t="s">
        <v>59</v>
      </c>
      <c r="D50" s="60" t="s">
        <v>33</v>
      </c>
      <c r="E50" s="61">
        <f>E18+E19</f>
        <v>50.5</v>
      </c>
      <c r="F50" s="50"/>
      <c r="G50" s="25"/>
      <c r="H50" s="50"/>
      <c r="I50" s="50"/>
      <c r="J50" s="51"/>
      <c r="K50" s="25"/>
      <c r="L50" s="25"/>
      <c r="M50" s="25"/>
      <c r="N50" s="25"/>
      <c r="O50" s="25"/>
      <c r="P50" s="25"/>
    </row>
    <row r="51" spans="2:18">
      <c r="B51" s="1"/>
      <c r="C51" s="76" t="s">
        <v>97</v>
      </c>
      <c r="D51" s="60" t="s">
        <v>33</v>
      </c>
      <c r="E51" s="61">
        <f>E50</f>
        <v>50.5</v>
      </c>
      <c r="F51" s="50"/>
      <c r="G51" s="25"/>
      <c r="H51" s="50"/>
      <c r="I51" s="50"/>
      <c r="J51" s="50"/>
      <c r="K51" s="25"/>
      <c r="L51" s="25"/>
      <c r="M51" s="25"/>
      <c r="N51" s="25"/>
      <c r="O51" s="25"/>
      <c r="P51" s="25"/>
    </row>
    <row r="52" spans="2:18">
      <c r="B52" s="1"/>
      <c r="C52" s="63" t="s">
        <v>60</v>
      </c>
      <c r="D52" s="60" t="s">
        <v>33</v>
      </c>
      <c r="E52" s="61">
        <f>E50</f>
        <v>50.5</v>
      </c>
      <c r="F52" s="50"/>
      <c r="G52" s="25"/>
      <c r="H52" s="50"/>
      <c r="I52" s="50"/>
      <c r="J52" s="50"/>
      <c r="K52" s="25"/>
      <c r="L52" s="25"/>
      <c r="M52" s="25"/>
      <c r="N52" s="25"/>
      <c r="O52" s="25"/>
      <c r="P52" s="25"/>
    </row>
    <row r="53" spans="2:18" ht="34.200000000000003">
      <c r="B53" s="1"/>
      <c r="C53" s="63" t="s">
        <v>61</v>
      </c>
      <c r="D53" s="60" t="s">
        <v>58</v>
      </c>
      <c r="E53" s="61">
        <v>32</v>
      </c>
      <c r="F53" s="50"/>
      <c r="G53" s="25"/>
      <c r="H53" s="50"/>
      <c r="I53" s="50"/>
      <c r="J53" s="50"/>
      <c r="K53" s="25"/>
      <c r="L53" s="25"/>
      <c r="M53" s="25"/>
      <c r="N53" s="25"/>
      <c r="O53" s="25"/>
      <c r="P53" s="25"/>
      <c r="R53" s="27"/>
    </row>
    <row r="54" spans="2:18" ht="34.200000000000003">
      <c r="B54" s="1">
        <v>12</v>
      </c>
      <c r="C54" s="94" t="s">
        <v>82</v>
      </c>
      <c r="D54" s="31" t="s">
        <v>81</v>
      </c>
      <c r="E54" s="2">
        <v>1</v>
      </c>
      <c r="F54" s="32"/>
      <c r="G54" s="73"/>
      <c r="H54" s="2"/>
      <c r="I54" s="55"/>
      <c r="J54" s="55"/>
      <c r="K54" s="2"/>
      <c r="L54" s="2"/>
      <c r="M54" s="2"/>
      <c r="N54" s="2"/>
      <c r="O54" s="2"/>
      <c r="P54" s="2"/>
      <c r="R54" s="27"/>
    </row>
    <row r="55" spans="2:18">
      <c r="B55" s="1">
        <v>13</v>
      </c>
      <c r="C55" s="58" t="s">
        <v>62</v>
      </c>
      <c r="D55" s="1" t="s">
        <v>48</v>
      </c>
      <c r="E55" s="95">
        <v>1</v>
      </c>
      <c r="F55" s="50"/>
      <c r="G55" s="25"/>
      <c r="H55" s="23"/>
      <c r="I55" s="51"/>
      <c r="J55" s="51"/>
      <c r="K55" s="25"/>
      <c r="L55" s="25"/>
      <c r="M55" s="23"/>
      <c r="N55" s="25"/>
      <c r="O55" s="25"/>
      <c r="P55" s="25"/>
    </row>
    <row r="56" spans="2:18" s="3" customFormat="1" ht="13.8">
      <c r="B56" s="1">
        <v>14</v>
      </c>
      <c r="C56" s="77" t="s">
        <v>91</v>
      </c>
      <c r="D56" s="70" t="s">
        <v>89</v>
      </c>
      <c r="E56" s="78">
        <v>1</v>
      </c>
      <c r="F56" s="32"/>
      <c r="G56" s="25"/>
      <c r="H56" s="72"/>
      <c r="I56" s="55"/>
      <c r="J56" s="55"/>
      <c r="K56" s="2"/>
      <c r="L56" s="2"/>
      <c r="M56" s="72"/>
      <c r="N56" s="2"/>
      <c r="O56" s="2"/>
      <c r="P56" s="2"/>
    </row>
    <row r="57" spans="2:18" s="3" customFormat="1" ht="22.8">
      <c r="B57" s="1">
        <v>15</v>
      </c>
      <c r="C57" s="77" t="s">
        <v>92</v>
      </c>
      <c r="D57" s="70" t="s">
        <v>89</v>
      </c>
      <c r="E57" s="78">
        <v>1</v>
      </c>
      <c r="F57" s="32"/>
      <c r="G57" s="25"/>
      <c r="H57" s="72"/>
      <c r="I57" s="55"/>
      <c r="J57" s="55"/>
      <c r="K57" s="2"/>
      <c r="L57" s="2"/>
      <c r="M57" s="72"/>
      <c r="N57" s="2"/>
      <c r="O57" s="2"/>
      <c r="P57" s="2"/>
    </row>
    <row r="58" spans="2:18" s="3" customFormat="1" ht="22.8">
      <c r="B58" s="1">
        <v>16</v>
      </c>
      <c r="C58" s="77" t="s">
        <v>93</v>
      </c>
      <c r="D58" s="70" t="s">
        <v>89</v>
      </c>
      <c r="E58" s="78">
        <v>1</v>
      </c>
      <c r="F58" s="32"/>
      <c r="G58" s="25"/>
      <c r="H58" s="72"/>
      <c r="I58" s="55"/>
      <c r="J58" s="55"/>
      <c r="K58" s="2"/>
      <c r="L58" s="2"/>
      <c r="M58" s="72"/>
      <c r="N58" s="2"/>
      <c r="O58" s="2"/>
      <c r="P58" s="2"/>
    </row>
    <row r="59" spans="2:18" ht="14.85" customHeight="1">
      <c r="B59" s="1"/>
      <c r="C59" s="96"/>
      <c r="D59" s="49"/>
      <c r="E59" s="21"/>
      <c r="F59" s="50"/>
      <c r="G59" s="25"/>
      <c r="H59" s="25"/>
      <c r="I59" s="51"/>
      <c r="J59" s="51"/>
      <c r="K59" s="25"/>
      <c r="L59" s="25"/>
      <c r="M59" s="25"/>
      <c r="N59" s="25"/>
      <c r="O59" s="25"/>
      <c r="P59" s="25"/>
    </row>
    <row r="60" spans="2:18" ht="32.25" customHeight="1">
      <c r="B60" s="150" t="s">
        <v>148</v>
      </c>
      <c r="C60" s="150"/>
      <c r="D60" s="97"/>
      <c r="E60" s="97"/>
      <c r="F60" s="97"/>
      <c r="G60" s="97"/>
      <c r="H60" s="97"/>
      <c r="I60" s="97"/>
      <c r="J60" s="97"/>
      <c r="K60" s="97"/>
      <c r="L60" s="98">
        <f>SUM(L17:L59)</f>
        <v>0</v>
      </c>
      <c r="M60" s="98">
        <f>SUM(M17:M59)</f>
        <v>0</v>
      </c>
      <c r="N60" s="98">
        <f>SUM(N17:N59)</f>
        <v>0</v>
      </c>
      <c r="O60" s="98">
        <f>SUM(O17:O59)</f>
        <v>0</v>
      </c>
      <c r="P60" s="98">
        <f>SUM(P17:P59)</f>
        <v>0</v>
      </c>
    </row>
    <row r="61" spans="2:18" ht="17.100000000000001" customHeight="1">
      <c r="B61" s="161" t="s">
        <v>16</v>
      </c>
      <c r="C61" s="161"/>
      <c r="D61" s="99"/>
      <c r="E61" s="30" t="s">
        <v>150</v>
      </c>
      <c r="F61" s="99"/>
      <c r="G61" s="99"/>
      <c r="H61" s="88"/>
      <c r="I61" s="88"/>
      <c r="J61" s="88"/>
      <c r="K61" s="88"/>
      <c r="L61" s="100"/>
      <c r="M61" s="49"/>
      <c r="N61" s="49"/>
      <c r="O61" s="49"/>
      <c r="P61" s="25"/>
    </row>
    <row r="62" spans="2:18" ht="17.100000000000001" customHeight="1">
      <c r="B62" s="162" t="s">
        <v>10</v>
      </c>
      <c r="C62" s="162"/>
      <c r="D62" s="99"/>
      <c r="E62" s="99"/>
      <c r="F62" s="99"/>
      <c r="G62" s="99"/>
      <c r="H62" s="101"/>
      <c r="I62" s="101"/>
      <c r="J62" s="101"/>
      <c r="K62" s="101"/>
      <c r="L62" s="49"/>
      <c r="M62" s="49"/>
      <c r="N62" s="49"/>
      <c r="O62" s="49"/>
      <c r="P62" s="25"/>
    </row>
    <row r="63" spans="2:18">
      <c r="B63" s="161" t="s">
        <v>17</v>
      </c>
      <c r="C63" s="161"/>
      <c r="D63" s="99"/>
      <c r="E63" s="100" t="s">
        <v>150</v>
      </c>
      <c r="F63" s="99"/>
      <c r="G63" s="99"/>
      <c r="H63" s="88"/>
      <c r="I63" s="88"/>
      <c r="J63" s="88"/>
      <c r="K63" s="88"/>
      <c r="L63" s="100"/>
      <c r="M63" s="49"/>
      <c r="N63" s="49"/>
      <c r="O63" s="49"/>
      <c r="P63" s="25"/>
    </row>
    <row r="64" spans="2:18" ht="18" customHeight="1">
      <c r="B64" s="153" t="s">
        <v>11</v>
      </c>
      <c r="C64" s="153"/>
      <c r="D64" s="33"/>
      <c r="E64" s="33"/>
      <c r="F64" s="33"/>
      <c r="G64" s="33"/>
      <c r="H64" s="28"/>
      <c r="I64" s="28"/>
      <c r="J64" s="28"/>
      <c r="K64" s="28"/>
      <c r="L64" s="30"/>
      <c r="M64" s="31"/>
      <c r="N64" s="31"/>
      <c r="O64" s="31"/>
      <c r="P64" s="34">
        <f>SUM(P61:P63)</f>
        <v>0</v>
      </c>
    </row>
    <row r="65" spans="2:16">
      <c r="B65" s="149" t="s">
        <v>18</v>
      </c>
      <c r="C65" s="149"/>
      <c r="D65" s="33"/>
      <c r="E65" s="30">
        <v>0.21</v>
      </c>
      <c r="F65" s="33"/>
      <c r="G65" s="33"/>
      <c r="H65" s="79"/>
      <c r="I65" s="79"/>
      <c r="J65" s="79"/>
      <c r="K65" s="79"/>
      <c r="L65" s="30"/>
      <c r="M65" s="31"/>
      <c r="N65" s="31"/>
      <c r="O65" s="31"/>
      <c r="P65" s="2">
        <f>ROUND(P64*E65,2)</f>
        <v>0</v>
      </c>
    </row>
    <row r="66" spans="2:16">
      <c r="B66" s="154" t="s">
        <v>12</v>
      </c>
      <c r="C66" s="154"/>
      <c r="D66" s="35"/>
      <c r="E66" s="35"/>
      <c r="F66" s="35"/>
      <c r="G66" s="35"/>
      <c r="H66" s="81"/>
      <c r="I66" s="81"/>
      <c r="J66" s="81"/>
      <c r="K66" s="81"/>
      <c r="L66" s="36"/>
      <c r="M66" s="36"/>
      <c r="N66" s="36"/>
      <c r="O66" s="36"/>
      <c r="P66" s="37">
        <f>SUM(P64:P65)</f>
        <v>0</v>
      </c>
    </row>
    <row r="67" spans="2:16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39"/>
      <c r="N67" s="39"/>
      <c r="O67" s="39"/>
      <c r="P67" s="40"/>
    </row>
    <row r="68" spans="2:16" ht="12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39"/>
      <c r="N68" s="39"/>
      <c r="O68" s="39"/>
      <c r="P68" s="40"/>
    </row>
    <row r="69" spans="2:16">
      <c r="B69" s="42"/>
      <c r="C69" s="43"/>
      <c r="D69" s="43"/>
      <c r="E69" s="43"/>
      <c r="F69" s="42"/>
      <c r="G69" s="42"/>
      <c r="H69" s="43"/>
      <c r="I69" s="43"/>
      <c r="J69" s="43"/>
      <c r="K69" s="43"/>
      <c r="L69" s="42"/>
      <c r="M69" s="43"/>
      <c r="N69" s="43"/>
      <c r="O69" s="43"/>
      <c r="P69" s="44"/>
    </row>
    <row r="70" spans="2:16">
      <c r="B70" s="155" t="s">
        <v>8</v>
      </c>
      <c r="C70" s="155"/>
      <c r="D70" s="82"/>
      <c r="E70" s="156"/>
      <c r="F70" s="156"/>
      <c r="G70" s="156"/>
      <c r="H70" s="156"/>
      <c r="I70" s="83"/>
      <c r="J70" s="158"/>
      <c r="K70" s="158"/>
      <c r="L70" s="158"/>
      <c r="M70" s="159"/>
      <c r="N70" s="159"/>
      <c r="O70" s="45"/>
      <c r="P70" s="45"/>
    </row>
    <row r="71" spans="2:16">
      <c r="B71" s="46"/>
      <c r="C71" s="46"/>
      <c r="D71" s="84"/>
      <c r="E71" s="152" t="s">
        <v>13</v>
      </c>
      <c r="F71" s="152"/>
      <c r="G71" s="152"/>
      <c r="H71" s="152"/>
      <c r="I71" s="152"/>
      <c r="J71" s="152"/>
      <c r="K71" s="152"/>
      <c r="L71" s="152"/>
      <c r="M71" s="152"/>
      <c r="N71" s="152"/>
    </row>
  </sheetData>
  <mergeCells count="27">
    <mergeCell ref="B63:C63"/>
    <mergeCell ref="B64:C64"/>
    <mergeCell ref="E71:N71"/>
    <mergeCell ref="B65:C65"/>
    <mergeCell ref="B66:C66"/>
    <mergeCell ref="B70:C70"/>
    <mergeCell ref="E70:H70"/>
    <mergeCell ref="J70:L70"/>
    <mergeCell ref="M70:N70"/>
    <mergeCell ref="B60:C60"/>
    <mergeCell ref="B61:C61"/>
    <mergeCell ref="B62:C62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  <mergeCell ref="B8:P8"/>
    <mergeCell ref="B9:P9"/>
    <mergeCell ref="B2:P2"/>
    <mergeCell ref="B4:P4"/>
    <mergeCell ref="B6:P6"/>
    <mergeCell ref="B7:P7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71"/>
  <sheetViews>
    <sheetView view="pageBreakPreview" topLeftCell="A3" zoomScaleNormal="110" zoomScaleSheetLayoutView="100" workbookViewId="0">
      <selection activeCell="M13" sqref="M13:P13"/>
    </sheetView>
  </sheetViews>
  <sheetFormatPr defaultColWidth="11.5546875" defaultRowHeight="14.4"/>
  <cols>
    <col min="1" max="1" width="1.33203125" style="3" customWidth="1"/>
    <col min="2" max="2" width="3.6640625" style="3" customWidth="1"/>
    <col min="3" max="3" width="34.5546875" style="3" customWidth="1"/>
    <col min="4" max="4" width="5.88671875" style="3" customWidth="1"/>
    <col min="5" max="5" width="7" style="3" customWidth="1"/>
    <col min="6" max="7" width="5.88671875" style="3" customWidth="1"/>
    <col min="8" max="8" width="6.33203125" style="3" customWidth="1"/>
    <col min="9" max="9" width="6.44140625" style="3" customWidth="1"/>
    <col min="10" max="10" width="6" style="3" customWidth="1"/>
    <col min="11" max="11" width="7" style="3" customWidth="1"/>
    <col min="12" max="12" width="8" style="3" bestFit="1" customWidth="1"/>
    <col min="13" max="13" width="8.109375" style="3" customWidth="1"/>
    <col min="14" max="14" width="8.88671875" style="3" customWidth="1"/>
    <col min="15" max="15" width="7.44140625" style="3" customWidth="1"/>
    <col min="16" max="16" width="8.88671875" style="3" customWidth="1"/>
    <col min="17" max="253" width="9.88671875" style="3" customWidth="1"/>
    <col min="254" max="16384" width="11.5546875" style="4"/>
  </cols>
  <sheetData>
    <row r="1" spans="2:16" ht="8.25" customHeight="1"/>
    <row r="2" spans="2:16">
      <c r="B2" s="140" t="s">
        <v>70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8.25" customHeight="1"/>
    <row r="4" spans="2:16" ht="20.25" customHeight="1">
      <c r="B4" s="141" t="s">
        <v>120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ht="15" customHeight="1">
      <c r="B7" s="143" t="s">
        <v>114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2:16" ht="12.75" customHeight="1">
      <c r="B8" s="143" t="s">
        <v>69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16" ht="12.75" customHeight="1">
      <c r="B9" s="143" t="s">
        <v>121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4" t="s">
        <v>83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5" t="s">
        <v>14</v>
      </c>
      <c r="N12" s="145"/>
      <c r="O12" s="12">
        <f>P66</f>
        <v>0</v>
      </c>
      <c r="P12" s="13" t="s">
        <v>15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6" t="s">
        <v>156</v>
      </c>
      <c r="N13" s="146"/>
      <c r="O13" s="146"/>
      <c r="P13" s="146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7" t="s">
        <v>0</v>
      </c>
      <c r="C15" s="148" t="s">
        <v>1</v>
      </c>
      <c r="D15" s="147" t="s">
        <v>2</v>
      </c>
      <c r="E15" s="147" t="s">
        <v>3</v>
      </c>
      <c r="F15" s="148" t="s">
        <v>4</v>
      </c>
      <c r="G15" s="148"/>
      <c r="H15" s="148"/>
      <c r="I15" s="148"/>
      <c r="J15" s="148"/>
      <c r="K15" s="148"/>
      <c r="L15" s="148" t="s">
        <v>5</v>
      </c>
      <c r="M15" s="148"/>
      <c r="N15" s="148"/>
      <c r="O15" s="148"/>
      <c r="P15" s="148"/>
    </row>
    <row r="16" spans="2:16" ht="84.75" customHeight="1">
      <c r="B16" s="147"/>
      <c r="C16" s="148"/>
      <c r="D16" s="147"/>
      <c r="E16" s="147"/>
      <c r="F16" s="19" t="s">
        <v>6</v>
      </c>
      <c r="G16" s="19" t="s">
        <v>19</v>
      </c>
      <c r="H16" s="19" t="s">
        <v>20</v>
      </c>
      <c r="I16" s="19" t="s">
        <v>21</v>
      </c>
      <c r="J16" s="19" t="s">
        <v>22</v>
      </c>
      <c r="K16" s="19" t="s">
        <v>23</v>
      </c>
      <c r="L16" s="19" t="s">
        <v>7</v>
      </c>
      <c r="M16" s="19" t="s">
        <v>20</v>
      </c>
      <c r="N16" s="19" t="s">
        <v>21</v>
      </c>
      <c r="O16" s="19" t="s">
        <v>24</v>
      </c>
      <c r="P16" s="19" t="s">
        <v>25</v>
      </c>
    </row>
    <row r="17" spans="2:16">
      <c r="B17" s="1"/>
      <c r="C17" s="20" t="s">
        <v>31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>
      <c r="B18" s="1">
        <v>1</v>
      </c>
      <c r="C18" s="86" t="s">
        <v>78</v>
      </c>
      <c r="D18" s="75" t="s">
        <v>51</v>
      </c>
      <c r="E18" s="61">
        <v>2.5</v>
      </c>
      <c r="F18" s="32"/>
      <c r="G18" s="25"/>
      <c r="H18" s="32"/>
      <c r="I18" s="32"/>
      <c r="J18" s="55"/>
      <c r="K18" s="32"/>
      <c r="L18" s="68"/>
      <c r="M18" s="68"/>
      <c r="N18" s="68"/>
      <c r="O18" s="68"/>
      <c r="P18" s="32"/>
    </row>
    <row r="19" spans="2:16" ht="22.8">
      <c r="B19" s="1">
        <v>2</v>
      </c>
      <c r="C19" s="24" t="s">
        <v>36</v>
      </c>
      <c r="D19" s="102" t="s">
        <v>33</v>
      </c>
      <c r="E19" s="61">
        <v>51</v>
      </c>
      <c r="F19" s="70"/>
      <c r="G19" s="25"/>
      <c r="H19" s="32"/>
      <c r="I19" s="32"/>
      <c r="J19" s="55"/>
      <c r="K19" s="32"/>
      <c r="L19" s="68"/>
      <c r="M19" s="68"/>
      <c r="N19" s="68"/>
      <c r="O19" s="68"/>
      <c r="P19" s="32"/>
    </row>
    <row r="20" spans="2:16" ht="22.8">
      <c r="B20" s="1">
        <v>3</v>
      </c>
      <c r="C20" s="103" t="s">
        <v>71</v>
      </c>
      <c r="D20" s="75" t="s">
        <v>33</v>
      </c>
      <c r="E20" s="61">
        <v>5</v>
      </c>
      <c r="F20" s="32"/>
      <c r="G20" s="25"/>
      <c r="H20" s="32"/>
      <c r="I20" s="32"/>
      <c r="J20" s="55"/>
      <c r="K20" s="32"/>
      <c r="L20" s="68"/>
      <c r="M20" s="68"/>
      <c r="N20" s="68"/>
      <c r="O20" s="68"/>
      <c r="P20" s="32"/>
    </row>
    <row r="21" spans="2:16">
      <c r="B21" s="1"/>
      <c r="C21" s="85" t="s">
        <v>34</v>
      </c>
      <c r="D21" s="70" t="s">
        <v>33</v>
      </c>
      <c r="E21" s="32">
        <f>E20*1.5</f>
        <v>7.5</v>
      </c>
      <c r="F21" s="32"/>
      <c r="G21" s="25"/>
      <c r="H21" s="32"/>
      <c r="I21" s="32"/>
      <c r="J21" s="32"/>
      <c r="K21" s="32"/>
      <c r="L21" s="68"/>
      <c r="M21" s="68"/>
      <c r="N21" s="68"/>
      <c r="O21" s="68"/>
      <c r="P21" s="32"/>
    </row>
    <row r="22" spans="2:16">
      <c r="B22" s="1"/>
      <c r="C22" s="69" t="s">
        <v>35</v>
      </c>
      <c r="D22" s="70" t="s">
        <v>51</v>
      </c>
      <c r="E22" s="32">
        <v>12</v>
      </c>
      <c r="F22" s="32"/>
      <c r="G22" s="25"/>
      <c r="H22" s="32"/>
      <c r="I22" s="32"/>
      <c r="J22" s="32"/>
      <c r="K22" s="32"/>
      <c r="L22" s="68"/>
      <c r="M22" s="68"/>
      <c r="N22" s="68"/>
      <c r="O22" s="68"/>
      <c r="P22" s="32"/>
    </row>
    <row r="23" spans="2:16">
      <c r="B23" s="1">
        <f>B20+1</f>
        <v>4</v>
      </c>
      <c r="C23" s="63" t="s">
        <v>112</v>
      </c>
      <c r="D23" s="1" t="s">
        <v>33</v>
      </c>
      <c r="E23" s="32">
        <v>14</v>
      </c>
      <c r="F23" s="32"/>
      <c r="G23" s="25"/>
      <c r="H23" s="32"/>
      <c r="I23" s="50"/>
      <c r="J23" s="50"/>
      <c r="K23" s="32"/>
      <c r="L23" s="68"/>
      <c r="M23" s="68"/>
      <c r="N23" s="68"/>
      <c r="O23" s="68"/>
      <c r="P23" s="32"/>
    </row>
    <row r="24" spans="2:16">
      <c r="B24" s="1"/>
      <c r="C24" s="88" t="s">
        <v>38</v>
      </c>
      <c r="D24" s="49" t="s">
        <v>39</v>
      </c>
      <c r="E24" s="2">
        <v>3</v>
      </c>
      <c r="F24" s="50"/>
      <c r="G24" s="50"/>
      <c r="H24" s="23"/>
      <c r="I24" s="25"/>
      <c r="J24" s="51"/>
      <c r="K24" s="25"/>
      <c r="L24" s="25"/>
      <c r="M24" s="23"/>
      <c r="N24" s="25"/>
      <c r="O24" s="25"/>
      <c r="P24" s="25"/>
    </row>
    <row r="25" spans="2:16">
      <c r="B25" s="1"/>
      <c r="C25" s="88" t="s">
        <v>113</v>
      </c>
      <c r="D25" s="1" t="s">
        <v>41</v>
      </c>
      <c r="E25" s="32">
        <f>E23*15*2</f>
        <v>420</v>
      </c>
      <c r="F25" s="50"/>
      <c r="G25" s="25"/>
      <c r="H25" s="50"/>
      <c r="I25" s="50"/>
      <c r="J25" s="50"/>
      <c r="K25" s="50"/>
      <c r="L25" s="62"/>
      <c r="M25" s="62"/>
      <c r="N25" s="62"/>
      <c r="O25" s="62"/>
      <c r="P25" s="50"/>
    </row>
    <row r="26" spans="2:16" ht="45.6">
      <c r="B26" s="1">
        <v>5</v>
      </c>
      <c r="C26" s="52" t="s">
        <v>37</v>
      </c>
      <c r="D26" s="53" t="s">
        <v>33</v>
      </c>
      <c r="E26" s="2">
        <f>E19</f>
        <v>51</v>
      </c>
      <c r="F26" s="50"/>
      <c r="G26" s="25"/>
      <c r="H26" s="23"/>
      <c r="I26" s="54"/>
      <c r="J26" s="55"/>
      <c r="K26" s="25"/>
      <c r="L26" s="22"/>
      <c r="M26" s="23"/>
      <c r="N26" s="2"/>
      <c r="O26" s="25"/>
      <c r="P26" s="25"/>
    </row>
    <row r="27" spans="2:16">
      <c r="B27" s="1"/>
      <c r="C27" s="56" t="s">
        <v>38</v>
      </c>
      <c r="D27" s="31" t="s">
        <v>39</v>
      </c>
      <c r="E27" s="2">
        <v>12</v>
      </c>
      <c r="F27" s="50"/>
      <c r="G27" s="50"/>
      <c r="H27" s="23"/>
      <c r="I27" s="57"/>
      <c r="J27" s="51"/>
      <c r="K27" s="25"/>
      <c r="L27" s="25"/>
      <c r="M27" s="23"/>
      <c r="N27" s="2"/>
      <c r="O27" s="25"/>
      <c r="P27" s="25"/>
    </row>
    <row r="28" spans="2:16">
      <c r="B28" s="1"/>
      <c r="C28" s="104" t="s">
        <v>40</v>
      </c>
      <c r="D28" s="102" t="s">
        <v>41</v>
      </c>
      <c r="E28" s="105">
        <v>82</v>
      </c>
      <c r="F28" s="32"/>
      <c r="G28" s="50"/>
      <c r="H28" s="2"/>
      <c r="I28" s="55"/>
      <c r="J28" s="55"/>
      <c r="K28" s="25"/>
      <c r="L28" s="2"/>
      <c r="M28" s="2"/>
      <c r="N28" s="68"/>
      <c r="O28" s="2"/>
      <c r="P28" s="25"/>
    </row>
    <row r="29" spans="2:16" ht="45.6">
      <c r="B29" s="1">
        <v>6</v>
      </c>
      <c r="C29" s="104" t="s">
        <v>42</v>
      </c>
      <c r="D29" s="102" t="s">
        <v>33</v>
      </c>
      <c r="E29" s="105">
        <f>E26</f>
        <v>51</v>
      </c>
      <c r="F29" s="32"/>
      <c r="G29" s="25"/>
      <c r="H29" s="2"/>
      <c r="I29" s="55"/>
      <c r="J29" s="55"/>
      <c r="K29" s="25"/>
      <c r="L29" s="2"/>
      <c r="M29" s="2"/>
      <c r="N29" s="68"/>
      <c r="O29" s="2"/>
      <c r="P29" s="25"/>
    </row>
    <row r="30" spans="2:16">
      <c r="B30" s="1"/>
      <c r="C30" s="56" t="s">
        <v>38</v>
      </c>
      <c r="D30" s="31" t="s">
        <v>39</v>
      </c>
      <c r="E30" s="2">
        <v>12</v>
      </c>
      <c r="F30" s="50"/>
      <c r="G30" s="50"/>
      <c r="H30" s="23"/>
      <c r="I30" s="57"/>
      <c r="J30" s="51"/>
      <c r="K30" s="25"/>
      <c r="L30" s="25"/>
      <c r="M30" s="23"/>
      <c r="N30" s="2"/>
      <c r="O30" s="25"/>
      <c r="P30" s="25"/>
    </row>
    <row r="31" spans="2:16">
      <c r="B31" s="1"/>
      <c r="C31" s="104" t="s">
        <v>43</v>
      </c>
      <c r="D31" s="102" t="s">
        <v>41</v>
      </c>
      <c r="E31" s="105">
        <v>107</v>
      </c>
      <c r="F31" s="32"/>
      <c r="G31" s="50"/>
      <c r="H31" s="2"/>
      <c r="I31" s="55"/>
      <c r="J31" s="55"/>
      <c r="K31" s="25"/>
      <c r="L31" s="2"/>
      <c r="M31" s="2"/>
      <c r="N31" s="68"/>
      <c r="O31" s="2"/>
      <c r="P31" s="25"/>
    </row>
    <row r="32" spans="2:16" ht="57">
      <c r="B32" s="1">
        <v>7</v>
      </c>
      <c r="C32" s="69" t="s">
        <v>44</v>
      </c>
      <c r="D32" s="31" t="s">
        <v>33</v>
      </c>
      <c r="E32" s="106">
        <f>E26</f>
        <v>51</v>
      </c>
      <c r="F32" s="57"/>
      <c r="G32" s="25"/>
      <c r="H32" s="89"/>
      <c r="I32" s="57"/>
      <c r="J32" s="55"/>
      <c r="K32" s="25"/>
      <c r="L32" s="2"/>
      <c r="M32" s="2"/>
      <c r="N32" s="2"/>
      <c r="O32" s="2"/>
      <c r="P32" s="25"/>
    </row>
    <row r="33" spans="2:16">
      <c r="B33" s="1"/>
      <c r="C33" s="69" t="s">
        <v>45</v>
      </c>
      <c r="D33" s="31" t="s">
        <v>39</v>
      </c>
      <c r="E33" s="2">
        <v>12</v>
      </c>
      <c r="F33" s="57"/>
      <c r="G33" s="25"/>
      <c r="H33" s="89"/>
      <c r="I33" s="57"/>
      <c r="J33" s="55"/>
      <c r="K33" s="2"/>
      <c r="L33" s="2"/>
      <c r="M33" s="89"/>
      <c r="N33" s="2"/>
      <c r="O33" s="2"/>
      <c r="P33" s="25"/>
    </row>
    <row r="34" spans="2:16" ht="22.8">
      <c r="B34" s="1"/>
      <c r="C34" s="52" t="s">
        <v>46</v>
      </c>
      <c r="D34" s="31" t="s">
        <v>39</v>
      </c>
      <c r="E34" s="65">
        <v>17</v>
      </c>
      <c r="F34" s="32"/>
      <c r="G34" s="25"/>
      <c r="H34" s="72"/>
      <c r="I34" s="55"/>
      <c r="J34" s="55"/>
      <c r="K34" s="73"/>
      <c r="L34" s="73"/>
      <c r="M34" s="72"/>
      <c r="N34" s="2"/>
      <c r="O34" s="2"/>
      <c r="P34" s="25"/>
    </row>
    <row r="35" spans="2:16">
      <c r="B35" s="1"/>
      <c r="C35" s="69" t="s">
        <v>47</v>
      </c>
      <c r="D35" s="31" t="s">
        <v>39</v>
      </c>
      <c r="E35" s="2">
        <f>E34</f>
        <v>17</v>
      </c>
      <c r="F35" s="32"/>
      <c r="G35" s="25"/>
      <c r="H35" s="2"/>
      <c r="I35" s="55"/>
      <c r="J35" s="55"/>
      <c r="K35" s="73"/>
      <c r="L35" s="73"/>
      <c r="M35" s="72"/>
      <c r="N35" s="2"/>
      <c r="O35" s="2"/>
      <c r="P35" s="73"/>
    </row>
    <row r="36" spans="2:16" ht="22.8">
      <c r="B36" s="1">
        <v>8</v>
      </c>
      <c r="C36" s="69" t="s">
        <v>74</v>
      </c>
      <c r="D36" s="31" t="s">
        <v>51</v>
      </c>
      <c r="E36" s="2">
        <v>2.5</v>
      </c>
      <c r="F36" s="2"/>
      <c r="G36" s="25"/>
      <c r="H36" s="89"/>
      <c r="I36" s="2"/>
      <c r="J36" s="55"/>
      <c r="K36" s="2"/>
      <c r="L36" s="2"/>
      <c r="M36" s="2"/>
      <c r="N36" s="2"/>
      <c r="O36" s="2"/>
      <c r="P36" s="2"/>
    </row>
    <row r="37" spans="2:16">
      <c r="B37" s="1"/>
      <c r="C37" s="90" t="s">
        <v>75</v>
      </c>
      <c r="D37" s="31" t="s">
        <v>51</v>
      </c>
      <c r="E37" s="2">
        <v>2.5</v>
      </c>
      <c r="F37" s="32"/>
      <c r="G37" s="2"/>
      <c r="H37" s="72"/>
      <c r="I37" s="55"/>
      <c r="J37" s="55"/>
      <c r="K37" s="2"/>
      <c r="L37" s="2"/>
      <c r="M37" s="89"/>
      <c r="N37" s="2"/>
      <c r="O37" s="2"/>
      <c r="P37" s="2"/>
    </row>
    <row r="38" spans="2:16">
      <c r="B38" s="1"/>
      <c r="C38" s="69" t="s">
        <v>76</v>
      </c>
      <c r="D38" s="31" t="s">
        <v>77</v>
      </c>
      <c r="E38" s="91">
        <v>1</v>
      </c>
      <c r="F38" s="32"/>
      <c r="G38" s="25"/>
      <c r="H38" s="2"/>
      <c r="I38" s="55"/>
      <c r="J38" s="55"/>
      <c r="K38" s="2"/>
      <c r="L38" s="2"/>
      <c r="M38" s="89"/>
      <c r="N38" s="2"/>
      <c r="O38" s="2"/>
      <c r="P38" s="2"/>
    </row>
    <row r="39" spans="2:16">
      <c r="B39" s="1"/>
      <c r="C39" s="20" t="s">
        <v>87</v>
      </c>
      <c r="D39" s="49"/>
      <c r="E39" s="21"/>
      <c r="F39" s="50"/>
      <c r="G39" s="22"/>
      <c r="H39" s="23"/>
      <c r="I39" s="51"/>
      <c r="J39" s="51"/>
      <c r="K39" s="22"/>
      <c r="L39" s="22"/>
      <c r="M39" s="23"/>
      <c r="N39" s="23"/>
      <c r="O39" s="23"/>
      <c r="P39" s="22"/>
    </row>
    <row r="40" spans="2:16">
      <c r="B40" s="1">
        <v>9</v>
      </c>
      <c r="C40" s="24" t="s">
        <v>98</v>
      </c>
      <c r="D40" s="53" t="s">
        <v>33</v>
      </c>
      <c r="E40" s="2">
        <v>29</v>
      </c>
      <c r="F40" s="50"/>
      <c r="G40" s="25"/>
      <c r="H40" s="23"/>
      <c r="I40" s="54"/>
      <c r="J40" s="55"/>
      <c r="K40" s="25"/>
      <c r="L40" s="22"/>
      <c r="M40" s="23"/>
      <c r="N40" s="2"/>
      <c r="O40" s="25"/>
      <c r="P40" s="25"/>
    </row>
    <row r="41" spans="2:16" s="3" customFormat="1" ht="13.8">
      <c r="B41" s="1"/>
      <c r="C41" s="66" t="s">
        <v>90</v>
      </c>
      <c r="D41" s="31" t="s">
        <v>33</v>
      </c>
      <c r="E41" s="2">
        <v>29</v>
      </c>
      <c r="F41" s="50"/>
      <c r="G41" s="50"/>
      <c r="H41" s="23"/>
      <c r="I41" s="57"/>
      <c r="J41" s="51"/>
      <c r="K41" s="25"/>
      <c r="L41" s="25"/>
      <c r="M41" s="23"/>
      <c r="N41" s="2"/>
      <c r="O41" s="25"/>
      <c r="P41" s="25"/>
    </row>
    <row r="42" spans="2:16" s="3" customFormat="1" ht="13.8">
      <c r="B42" s="1"/>
      <c r="C42" s="66" t="s">
        <v>88</v>
      </c>
      <c r="D42" s="31" t="s">
        <v>89</v>
      </c>
      <c r="E42" s="2">
        <v>1</v>
      </c>
      <c r="F42" s="50"/>
      <c r="G42" s="50"/>
      <c r="H42" s="23"/>
      <c r="I42" s="57"/>
      <c r="J42" s="51"/>
      <c r="K42" s="25"/>
      <c r="L42" s="25"/>
      <c r="M42" s="23"/>
      <c r="N42" s="2"/>
      <c r="O42" s="25"/>
      <c r="P42" s="25"/>
    </row>
    <row r="43" spans="2:16">
      <c r="B43" s="1"/>
      <c r="C43" s="67" t="s">
        <v>49</v>
      </c>
      <c r="D43" s="31"/>
      <c r="E43" s="2"/>
      <c r="F43" s="32"/>
      <c r="G43" s="25"/>
      <c r="H43" s="2"/>
      <c r="I43" s="31"/>
      <c r="J43" s="55"/>
      <c r="K43" s="68"/>
      <c r="L43" s="2"/>
      <c r="M43" s="2"/>
      <c r="N43" s="2"/>
      <c r="O43" s="2"/>
      <c r="P43" s="68"/>
    </row>
    <row r="44" spans="2:16" ht="34.200000000000003">
      <c r="B44" s="1">
        <v>10</v>
      </c>
      <c r="C44" s="69" t="s">
        <v>50</v>
      </c>
      <c r="D44" s="70" t="s">
        <v>51</v>
      </c>
      <c r="E44" s="32">
        <v>17.5</v>
      </c>
      <c r="F44" s="71"/>
      <c r="G44" s="25"/>
      <c r="H44" s="72"/>
      <c r="I44" s="55"/>
      <c r="J44" s="55"/>
      <c r="K44" s="68"/>
      <c r="L44" s="68"/>
      <c r="M44" s="68"/>
      <c r="N44" s="68"/>
      <c r="O44" s="68"/>
      <c r="P44" s="68"/>
    </row>
    <row r="45" spans="2:16" ht="24">
      <c r="B45" s="1"/>
      <c r="C45" s="69" t="s">
        <v>99</v>
      </c>
      <c r="D45" s="70" t="s">
        <v>53</v>
      </c>
      <c r="E45" s="32">
        <v>5</v>
      </c>
      <c r="F45" s="71"/>
      <c r="G45" s="25"/>
      <c r="H45" s="72"/>
      <c r="I45" s="55"/>
      <c r="J45" s="55"/>
      <c r="K45" s="68"/>
      <c r="L45" s="68"/>
      <c r="M45" s="68"/>
      <c r="N45" s="68"/>
      <c r="O45" s="68"/>
      <c r="P45" s="68"/>
    </row>
    <row r="46" spans="2:16">
      <c r="B46" s="1"/>
      <c r="C46" s="69" t="s">
        <v>100</v>
      </c>
      <c r="D46" s="70" t="s">
        <v>53</v>
      </c>
      <c r="E46" s="32">
        <f>E45+1</f>
        <v>6</v>
      </c>
      <c r="F46" s="32"/>
      <c r="G46" s="25"/>
      <c r="H46" s="73"/>
      <c r="I46" s="55"/>
      <c r="J46" s="55"/>
      <c r="K46" s="68"/>
      <c r="L46" s="68"/>
      <c r="M46" s="68"/>
      <c r="N46" s="68"/>
      <c r="O46" s="68"/>
      <c r="P46" s="68"/>
    </row>
    <row r="47" spans="2:16">
      <c r="B47" s="1"/>
      <c r="C47" s="69" t="s">
        <v>101</v>
      </c>
      <c r="D47" s="70" t="s">
        <v>53</v>
      </c>
      <c r="E47" s="32">
        <f>E45*2</f>
        <v>10</v>
      </c>
      <c r="F47" s="32"/>
      <c r="G47" s="25"/>
      <c r="H47" s="73"/>
      <c r="I47" s="55"/>
      <c r="J47" s="55"/>
      <c r="K47" s="68"/>
      <c r="L47" s="68"/>
      <c r="M47" s="68"/>
      <c r="N47" s="68"/>
      <c r="O47" s="68"/>
      <c r="P47" s="68"/>
    </row>
    <row r="48" spans="2:16">
      <c r="B48" s="1"/>
      <c r="C48" s="69" t="s">
        <v>56</v>
      </c>
      <c r="D48" s="70" t="s">
        <v>53</v>
      </c>
      <c r="E48" s="74">
        <v>2</v>
      </c>
      <c r="F48" s="32"/>
      <c r="G48" s="25"/>
      <c r="H48" s="73"/>
      <c r="I48" s="55"/>
      <c r="J48" s="55"/>
      <c r="K48" s="68"/>
      <c r="L48" s="68"/>
      <c r="M48" s="68"/>
      <c r="N48" s="68"/>
      <c r="O48" s="68"/>
      <c r="P48" s="68"/>
    </row>
    <row r="49" spans="2:18" ht="34.200000000000003">
      <c r="B49" s="1"/>
      <c r="C49" s="69" t="s">
        <v>57</v>
      </c>
      <c r="D49" s="75" t="s">
        <v>58</v>
      </c>
      <c r="E49" s="61">
        <v>64</v>
      </c>
      <c r="F49" s="32"/>
      <c r="G49" s="25"/>
      <c r="H49" s="32"/>
      <c r="I49" s="32"/>
      <c r="J49" s="32"/>
      <c r="K49" s="32"/>
      <c r="L49" s="68"/>
      <c r="M49" s="68"/>
      <c r="N49" s="68"/>
      <c r="O49" s="68"/>
      <c r="P49" s="32"/>
    </row>
    <row r="50" spans="2:18" ht="34.200000000000003">
      <c r="B50" s="1">
        <v>11</v>
      </c>
      <c r="C50" s="69" t="s">
        <v>59</v>
      </c>
      <c r="D50" s="75" t="s">
        <v>33</v>
      </c>
      <c r="E50" s="61">
        <f>E18+E19</f>
        <v>53.5</v>
      </c>
      <c r="F50" s="32"/>
      <c r="G50" s="25"/>
      <c r="H50" s="32"/>
      <c r="I50" s="32"/>
      <c r="J50" s="55"/>
      <c r="K50" s="2"/>
      <c r="L50" s="2"/>
      <c r="M50" s="2"/>
      <c r="N50" s="2"/>
      <c r="O50" s="2"/>
      <c r="P50" s="2"/>
    </row>
    <row r="51" spans="2:18">
      <c r="B51" s="1"/>
      <c r="C51" s="85" t="s">
        <v>102</v>
      </c>
      <c r="D51" s="75" t="s">
        <v>33</v>
      </c>
      <c r="E51" s="61">
        <f>E50</f>
        <v>53.5</v>
      </c>
      <c r="F51" s="32"/>
      <c r="G51" s="25"/>
      <c r="H51" s="32"/>
      <c r="I51" s="32"/>
      <c r="J51" s="32"/>
      <c r="K51" s="2"/>
      <c r="L51" s="2"/>
      <c r="M51" s="2"/>
      <c r="N51" s="2"/>
      <c r="O51" s="2"/>
      <c r="P51" s="2"/>
    </row>
    <row r="52" spans="2:18">
      <c r="B52" s="1"/>
      <c r="C52" s="69" t="s">
        <v>60</v>
      </c>
      <c r="D52" s="75" t="s">
        <v>33</v>
      </c>
      <c r="E52" s="61">
        <f>E50</f>
        <v>53.5</v>
      </c>
      <c r="F52" s="32"/>
      <c r="G52" s="25"/>
      <c r="H52" s="32"/>
      <c r="I52" s="32"/>
      <c r="J52" s="32"/>
      <c r="K52" s="2"/>
      <c r="L52" s="2"/>
      <c r="M52" s="2"/>
      <c r="N52" s="2"/>
      <c r="O52" s="2"/>
      <c r="P52" s="2"/>
    </row>
    <row r="53" spans="2:18" ht="34.200000000000003">
      <c r="B53" s="1"/>
      <c r="C53" s="69" t="s">
        <v>61</v>
      </c>
      <c r="D53" s="75" t="s">
        <v>58</v>
      </c>
      <c r="E53" s="61">
        <v>32</v>
      </c>
      <c r="F53" s="32"/>
      <c r="G53" s="25"/>
      <c r="H53" s="32"/>
      <c r="I53" s="32"/>
      <c r="J53" s="32"/>
      <c r="K53" s="2"/>
      <c r="L53" s="2"/>
      <c r="M53" s="2"/>
      <c r="N53" s="2"/>
      <c r="O53" s="2"/>
      <c r="P53" s="2"/>
      <c r="R53" s="27"/>
    </row>
    <row r="54" spans="2:18" ht="34.200000000000003">
      <c r="B54" s="1">
        <v>12</v>
      </c>
      <c r="C54" s="94" t="s">
        <v>82</v>
      </c>
      <c r="D54" s="31" t="s">
        <v>81</v>
      </c>
      <c r="E54" s="2">
        <v>1</v>
      </c>
      <c r="F54" s="32"/>
      <c r="G54" s="73"/>
      <c r="H54" s="2"/>
      <c r="I54" s="55"/>
      <c r="J54" s="55"/>
      <c r="K54" s="2"/>
      <c r="L54" s="2"/>
      <c r="M54" s="2"/>
      <c r="N54" s="2"/>
      <c r="O54" s="2"/>
      <c r="P54" s="2"/>
      <c r="R54" s="27"/>
    </row>
    <row r="55" spans="2:18">
      <c r="B55" s="1">
        <v>13</v>
      </c>
      <c r="C55" s="77" t="s">
        <v>62</v>
      </c>
      <c r="D55" s="70" t="s">
        <v>48</v>
      </c>
      <c r="E55" s="78">
        <v>1</v>
      </c>
      <c r="F55" s="32"/>
      <c r="G55" s="25"/>
      <c r="H55" s="72"/>
      <c r="I55" s="55"/>
      <c r="J55" s="55"/>
      <c r="K55" s="2"/>
      <c r="L55" s="2"/>
      <c r="M55" s="72"/>
      <c r="N55" s="2"/>
      <c r="O55" s="2"/>
      <c r="P55" s="2"/>
    </row>
    <row r="56" spans="2:18" s="3" customFormat="1" ht="13.8">
      <c r="B56" s="1">
        <v>14</v>
      </c>
      <c r="C56" s="77" t="s">
        <v>91</v>
      </c>
      <c r="D56" s="70" t="s">
        <v>89</v>
      </c>
      <c r="E56" s="78">
        <v>1</v>
      </c>
      <c r="F56" s="32"/>
      <c r="G56" s="25"/>
      <c r="H56" s="72"/>
      <c r="I56" s="55"/>
      <c r="J56" s="55"/>
      <c r="K56" s="2"/>
      <c r="L56" s="2"/>
      <c r="M56" s="72"/>
      <c r="N56" s="2"/>
      <c r="O56" s="2"/>
      <c r="P56" s="2"/>
    </row>
    <row r="57" spans="2:18" s="3" customFormat="1" ht="22.8">
      <c r="B57" s="1">
        <v>15</v>
      </c>
      <c r="C57" s="77" t="s">
        <v>92</v>
      </c>
      <c r="D57" s="70" t="s">
        <v>89</v>
      </c>
      <c r="E57" s="78">
        <v>1</v>
      </c>
      <c r="F57" s="32"/>
      <c r="G57" s="25"/>
      <c r="H57" s="72"/>
      <c r="I57" s="55"/>
      <c r="J57" s="55"/>
      <c r="K57" s="2"/>
      <c r="L57" s="2"/>
      <c r="M57" s="72"/>
      <c r="N57" s="2"/>
      <c r="O57" s="2"/>
      <c r="P57" s="2"/>
    </row>
    <row r="58" spans="2:18" s="3" customFormat="1" ht="22.8">
      <c r="B58" s="1">
        <v>16</v>
      </c>
      <c r="C58" s="77" t="s">
        <v>93</v>
      </c>
      <c r="D58" s="70" t="s">
        <v>89</v>
      </c>
      <c r="E58" s="78">
        <v>1</v>
      </c>
      <c r="F58" s="32"/>
      <c r="G58" s="25"/>
      <c r="H58" s="72"/>
      <c r="I58" s="55"/>
      <c r="J58" s="55"/>
      <c r="K58" s="2"/>
      <c r="L58" s="2"/>
      <c r="M58" s="72"/>
      <c r="N58" s="2"/>
      <c r="O58" s="2"/>
      <c r="P58" s="2"/>
    </row>
    <row r="59" spans="2:18" ht="14.85" customHeight="1">
      <c r="B59" s="1"/>
      <c r="C59" s="26"/>
      <c r="D59" s="49"/>
      <c r="E59" s="21"/>
      <c r="F59" s="50"/>
      <c r="G59" s="22"/>
      <c r="H59" s="22"/>
      <c r="I59" s="51"/>
      <c r="J59" s="51"/>
      <c r="K59" s="22"/>
      <c r="L59" s="22"/>
      <c r="M59" s="22"/>
      <c r="N59" s="22"/>
      <c r="O59" s="22"/>
      <c r="P59" s="22"/>
    </row>
    <row r="60" spans="2:18" ht="29.25" customHeight="1">
      <c r="B60" s="150" t="s">
        <v>148</v>
      </c>
      <c r="C60" s="150"/>
      <c r="D60" s="28"/>
      <c r="E60" s="28"/>
      <c r="F60" s="28"/>
      <c r="G60" s="28"/>
      <c r="H60" s="28"/>
      <c r="I60" s="28"/>
      <c r="J60" s="28"/>
      <c r="K60" s="28"/>
      <c r="L60" s="29">
        <f>SUM(L17:L59)</f>
        <v>0</v>
      </c>
      <c r="M60" s="29">
        <f>SUM(M17:M59)</f>
        <v>0</v>
      </c>
      <c r="N60" s="29">
        <f>SUM(N17:N59)</f>
        <v>0</v>
      </c>
      <c r="O60" s="29">
        <f>SUM(O17:O59)</f>
        <v>0</v>
      </c>
      <c r="P60" s="29">
        <f>SUM(P17:P59)</f>
        <v>0</v>
      </c>
    </row>
    <row r="61" spans="2:18" ht="17.100000000000001" customHeight="1">
      <c r="B61" s="149" t="s">
        <v>16</v>
      </c>
      <c r="C61" s="149"/>
      <c r="D61" s="33"/>
      <c r="E61" s="30" t="s">
        <v>150</v>
      </c>
      <c r="F61" s="33"/>
      <c r="G61" s="33"/>
      <c r="H61" s="79"/>
      <c r="I61" s="79"/>
      <c r="J61" s="79"/>
      <c r="K61" s="79"/>
      <c r="L61" s="30"/>
      <c r="M61" s="31"/>
      <c r="N61" s="31"/>
      <c r="O61" s="31"/>
      <c r="P61" s="2"/>
    </row>
    <row r="62" spans="2:18" ht="17.100000000000001" customHeight="1">
      <c r="B62" s="151" t="s">
        <v>10</v>
      </c>
      <c r="C62" s="151"/>
      <c r="D62" s="33"/>
      <c r="E62" s="33"/>
      <c r="F62" s="33"/>
      <c r="G62" s="33"/>
      <c r="H62" s="80"/>
      <c r="I62" s="80"/>
      <c r="J62" s="80"/>
      <c r="K62" s="80"/>
      <c r="L62" s="31"/>
      <c r="M62" s="31"/>
      <c r="N62" s="31"/>
      <c r="O62" s="31"/>
      <c r="P62" s="2"/>
    </row>
    <row r="63" spans="2:18">
      <c r="B63" s="149" t="s">
        <v>17</v>
      </c>
      <c r="C63" s="149"/>
      <c r="D63" s="33"/>
      <c r="E63" s="30" t="s">
        <v>150</v>
      </c>
      <c r="F63" s="33"/>
      <c r="G63" s="33"/>
      <c r="H63" s="79"/>
      <c r="I63" s="79"/>
      <c r="J63" s="79"/>
      <c r="K63" s="79"/>
      <c r="L63" s="30"/>
      <c r="M63" s="31"/>
      <c r="N63" s="31"/>
      <c r="O63" s="31"/>
      <c r="P63" s="2"/>
    </row>
    <row r="64" spans="2:18" ht="18" customHeight="1">
      <c r="B64" s="153" t="s">
        <v>11</v>
      </c>
      <c r="C64" s="153"/>
      <c r="D64" s="33"/>
      <c r="E64" s="33"/>
      <c r="F64" s="33"/>
      <c r="G64" s="33"/>
      <c r="H64" s="28"/>
      <c r="I64" s="28"/>
      <c r="J64" s="28"/>
      <c r="K64" s="28"/>
      <c r="L64" s="30"/>
      <c r="M64" s="31"/>
      <c r="N64" s="31"/>
      <c r="O64" s="31"/>
      <c r="P64" s="34">
        <f>SUM(P61:P63)</f>
        <v>0</v>
      </c>
    </row>
    <row r="65" spans="2:16">
      <c r="B65" s="149" t="s">
        <v>18</v>
      </c>
      <c r="C65" s="149"/>
      <c r="D65" s="33"/>
      <c r="E65" s="30">
        <v>0.21</v>
      </c>
      <c r="F65" s="33"/>
      <c r="G65" s="33"/>
      <c r="H65" s="79"/>
      <c r="I65" s="79"/>
      <c r="J65" s="79"/>
      <c r="K65" s="79"/>
      <c r="L65" s="30"/>
      <c r="M65" s="31"/>
      <c r="N65" s="31"/>
      <c r="O65" s="31"/>
      <c r="P65" s="2">
        <f>ROUND(P64*E65,2)</f>
        <v>0</v>
      </c>
    </row>
    <row r="66" spans="2:16">
      <c r="B66" s="154" t="s">
        <v>12</v>
      </c>
      <c r="C66" s="154"/>
      <c r="D66" s="35"/>
      <c r="E66" s="35"/>
      <c r="F66" s="35"/>
      <c r="G66" s="35"/>
      <c r="H66" s="81"/>
      <c r="I66" s="81"/>
      <c r="J66" s="81"/>
      <c r="K66" s="81"/>
      <c r="L66" s="36"/>
      <c r="M66" s="36"/>
      <c r="N66" s="36"/>
      <c r="O66" s="36"/>
      <c r="P66" s="37">
        <f>SUM(P64:P65)</f>
        <v>0</v>
      </c>
    </row>
    <row r="67" spans="2:16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39"/>
      <c r="N67" s="39"/>
      <c r="O67" s="39"/>
      <c r="P67" s="40"/>
    </row>
    <row r="68" spans="2:16" ht="12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39"/>
      <c r="N68" s="39"/>
      <c r="O68" s="39"/>
      <c r="P68" s="40"/>
    </row>
    <row r="69" spans="2:16">
      <c r="B69" s="42"/>
      <c r="C69" s="43"/>
      <c r="D69" s="43"/>
      <c r="E69" s="43"/>
      <c r="F69" s="42"/>
      <c r="G69" s="42"/>
      <c r="H69" s="43"/>
      <c r="I69" s="43"/>
      <c r="J69" s="43"/>
      <c r="K69" s="43"/>
      <c r="L69" s="42"/>
      <c r="M69" s="43"/>
      <c r="N69" s="43"/>
      <c r="O69" s="43"/>
      <c r="P69" s="44"/>
    </row>
    <row r="70" spans="2:16">
      <c r="B70" s="155" t="s">
        <v>8</v>
      </c>
      <c r="C70" s="155"/>
      <c r="D70" s="82"/>
      <c r="E70" s="156"/>
      <c r="F70" s="156"/>
      <c r="G70" s="156"/>
      <c r="H70" s="156"/>
      <c r="I70" s="83"/>
      <c r="J70" s="158"/>
      <c r="K70" s="158"/>
      <c r="L70" s="158"/>
      <c r="M70" s="159"/>
      <c r="N70" s="159"/>
      <c r="O70" s="45"/>
      <c r="P70" s="45"/>
    </row>
    <row r="71" spans="2:16">
      <c r="B71" s="46"/>
      <c r="C71" s="46"/>
      <c r="D71" s="84"/>
      <c r="E71" s="152" t="s">
        <v>13</v>
      </c>
      <c r="F71" s="152"/>
      <c r="G71" s="152"/>
      <c r="H71" s="152"/>
      <c r="I71" s="152"/>
      <c r="J71" s="152"/>
      <c r="K71" s="152"/>
      <c r="L71" s="152"/>
      <c r="M71" s="152"/>
      <c r="N71" s="152"/>
    </row>
  </sheetData>
  <mergeCells count="27">
    <mergeCell ref="B9:P9"/>
    <mergeCell ref="B65:C65"/>
    <mergeCell ref="B11:P11"/>
    <mergeCell ref="M12:N12"/>
    <mergeCell ref="M13:P13"/>
    <mergeCell ref="B15:B16"/>
    <mergeCell ref="C15:C16"/>
    <mergeCell ref="F15:K15"/>
    <mergeCell ref="L15:P15"/>
    <mergeCell ref="B62:C62"/>
    <mergeCell ref="B63:C63"/>
    <mergeCell ref="D15:D16"/>
    <mergeCell ref="E15:E16"/>
    <mergeCell ref="B64:C64"/>
    <mergeCell ref="B60:C60"/>
    <mergeCell ref="B61:C61"/>
    <mergeCell ref="B2:P2"/>
    <mergeCell ref="B4:P4"/>
    <mergeCell ref="B6:P6"/>
    <mergeCell ref="B7:P7"/>
    <mergeCell ref="B8:P8"/>
    <mergeCell ref="M70:N70"/>
    <mergeCell ref="E71:N71"/>
    <mergeCell ref="B66:C66"/>
    <mergeCell ref="B70:C70"/>
    <mergeCell ref="E70:H70"/>
    <mergeCell ref="J70:L70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1"/>
  <sheetViews>
    <sheetView tabSelected="1" view="pageBreakPreview" topLeftCell="A52" zoomScale="110" zoomScaleNormal="110" zoomScaleSheetLayoutView="110" workbookViewId="0">
      <selection activeCell="M13" sqref="M13:P13"/>
    </sheetView>
  </sheetViews>
  <sheetFormatPr defaultColWidth="11.5546875" defaultRowHeight="14.4"/>
  <cols>
    <col min="1" max="1" width="1.33203125" style="3" customWidth="1"/>
    <col min="2" max="2" width="3.6640625" style="3" customWidth="1"/>
    <col min="3" max="3" width="34.5546875" style="3" customWidth="1"/>
    <col min="4" max="4" width="5.88671875" style="3" customWidth="1"/>
    <col min="5" max="5" width="7.109375" style="3" customWidth="1"/>
    <col min="6" max="7" width="5.88671875" style="3" customWidth="1"/>
    <col min="8" max="8" width="6.33203125" style="3" customWidth="1"/>
    <col min="9" max="9" width="6.44140625" style="3" customWidth="1"/>
    <col min="10" max="10" width="5.33203125" style="3" customWidth="1"/>
    <col min="11" max="11" width="6" style="3" customWidth="1"/>
    <col min="12" max="12" width="7" style="3" customWidth="1"/>
    <col min="13" max="13" width="7.88671875" style="3" customWidth="1"/>
    <col min="14" max="14" width="7" style="3" customWidth="1"/>
    <col min="15" max="15" width="8.33203125" style="3" customWidth="1"/>
    <col min="16" max="16" width="8.6640625" style="3" customWidth="1"/>
    <col min="17" max="253" width="9.88671875" style="3" customWidth="1"/>
    <col min="254" max="16384" width="11.5546875" style="4"/>
  </cols>
  <sheetData>
    <row r="1" spans="2:16" ht="8.25" customHeight="1"/>
    <row r="2" spans="2:16">
      <c r="B2" s="140" t="s">
        <v>66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8.25" customHeight="1"/>
    <row r="4" spans="2:16" ht="20.25" customHeight="1">
      <c r="B4" s="141" t="s">
        <v>122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2.75" customHeight="1">
      <c r="B6" s="142" t="s">
        <v>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ht="15" customHeight="1">
      <c r="B7" s="143" t="s">
        <v>114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2:16" ht="12.75" customHeight="1">
      <c r="B8" s="143" t="s">
        <v>65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16" ht="12.75" customHeight="1">
      <c r="B9" s="143" t="s">
        <v>64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16" ht="9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>
      <c r="B11" s="144" t="s">
        <v>83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2:16" ht="12.75" customHeight="1">
      <c r="B12" s="10"/>
      <c r="C12" s="10"/>
      <c r="D12" s="10"/>
      <c r="E12" s="10"/>
      <c r="F12" s="10"/>
      <c r="G12" s="10"/>
      <c r="H12" s="47"/>
      <c r="I12" s="47"/>
      <c r="J12" s="47"/>
      <c r="K12" s="11"/>
      <c r="L12" s="11"/>
      <c r="M12" s="145" t="s">
        <v>14</v>
      </c>
      <c r="N12" s="145"/>
      <c r="O12" s="12">
        <f>P66</f>
        <v>0</v>
      </c>
      <c r="P12" s="13" t="s">
        <v>15</v>
      </c>
    </row>
    <row r="13" spans="2:16">
      <c r="B13" s="14"/>
      <c r="C13" s="15"/>
      <c r="D13" s="15"/>
      <c r="E13" s="15"/>
      <c r="F13" s="15"/>
      <c r="G13" s="15"/>
      <c r="H13" s="15"/>
      <c r="I13" s="17"/>
      <c r="J13" s="17"/>
      <c r="K13" s="48"/>
      <c r="L13" s="16"/>
      <c r="M13" s="146" t="s">
        <v>157</v>
      </c>
      <c r="N13" s="146"/>
      <c r="O13" s="146"/>
      <c r="P13" s="146"/>
    </row>
    <row r="14" spans="2:16" ht="9.75" customHeight="1">
      <c r="B14" s="15"/>
      <c r="C14" s="15"/>
      <c r="D14" s="15"/>
      <c r="E14" s="15"/>
      <c r="F14" s="15"/>
      <c r="G14" s="15"/>
      <c r="H14" s="15"/>
      <c r="I14" s="17"/>
      <c r="J14" s="17"/>
      <c r="K14" s="17"/>
      <c r="L14" s="17"/>
      <c r="M14" s="18"/>
      <c r="N14" s="18"/>
      <c r="O14" s="18"/>
      <c r="P14" s="18"/>
    </row>
    <row r="15" spans="2:16" ht="16.5" customHeight="1">
      <c r="B15" s="147" t="s">
        <v>0</v>
      </c>
      <c r="C15" s="148" t="s">
        <v>1</v>
      </c>
      <c r="D15" s="147" t="s">
        <v>2</v>
      </c>
      <c r="E15" s="147" t="s">
        <v>3</v>
      </c>
      <c r="F15" s="148" t="s">
        <v>4</v>
      </c>
      <c r="G15" s="148"/>
      <c r="H15" s="148"/>
      <c r="I15" s="148"/>
      <c r="J15" s="148"/>
      <c r="K15" s="148"/>
      <c r="L15" s="148" t="s">
        <v>5</v>
      </c>
      <c r="M15" s="148"/>
      <c r="N15" s="148"/>
      <c r="O15" s="148"/>
      <c r="P15" s="148"/>
    </row>
    <row r="16" spans="2:16" ht="84.75" customHeight="1">
      <c r="B16" s="147"/>
      <c r="C16" s="148"/>
      <c r="D16" s="147"/>
      <c r="E16" s="147"/>
      <c r="F16" s="19" t="s">
        <v>6</v>
      </c>
      <c r="G16" s="19" t="s">
        <v>19</v>
      </c>
      <c r="H16" s="19" t="s">
        <v>20</v>
      </c>
      <c r="I16" s="19" t="s">
        <v>21</v>
      </c>
      <c r="J16" s="19" t="s">
        <v>22</v>
      </c>
      <c r="K16" s="19" t="s">
        <v>23</v>
      </c>
      <c r="L16" s="19" t="s">
        <v>7</v>
      </c>
      <c r="M16" s="19" t="s">
        <v>20</v>
      </c>
      <c r="N16" s="19" t="s">
        <v>21</v>
      </c>
      <c r="O16" s="19" t="s">
        <v>24</v>
      </c>
      <c r="P16" s="19" t="s">
        <v>25</v>
      </c>
    </row>
    <row r="17" spans="2:16">
      <c r="B17" s="1"/>
      <c r="C17" s="20" t="s">
        <v>31</v>
      </c>
      <c r="D17" s="49"/>
      <c r="E17" s="21"/>
      <c r="F17" s="50"/>
      <c r="G17" s="22"/>
      <c r="H17" s="23"/>
      <c r="I17" s="51"/>
      <c r="J17" s="51"/>
      <c r="K17" s="22"/>
      <c r="L17" s="22"/>
      <c r="M17" s="23"/>
      <c r="N17" s="23"/>
      <c r="O17" s="23"/>
      <c r="P17" s="22"/>
    </row>
    <row r="18" spans="2:16">
      <c r="B18" s="1">
        <v>1</v>
      </c>
      <c r="C18" s="86" t="s">
        <v>78</v>
      </c>
      <c r="D18" s="75" t="s">
        <v>51</v>
      </c>
      <c r="E18" s="61">
        <v>5</v>
      </c>
      <c r="F18" s="32"/>
      <c r="G18" s="25"/>
      <c r="H18" s="32"/>
      <c r="I18" s="32"/>
      <c r="J18" s="55"/>
      <c r="K18" s="32"/>
      <c r="L18" s="68"/>
      <c r="M18" s="68"/>
      <c r="N18" s="68"/>
      <c r="O18" s="68"/>
      <c r="P18" s="32"/>
    </row>
    <row r="19" spans="2:16" ht="22.8">
      <c r="B19" s="1">
        <v>2</v>
      </c>
      <c r="C19" s="58" t="s">
        <v>36</v>
      </c>
      <c r="D19" s="60" t="s">
        <v>33</v>
      </c>
      <c r="E19" s="61">
        <v>195</v>
      </c>
      <c r="F19" s="1"/>
      <c r="G19" s="25"/>
      <c r="H19" s="50"/>
      <c r="I19" s="50"/>
      <c r="J19" s="51"/>
      <c r="K19" s="50"/>
      <c r="L19" s="62"/>
      <c r="M19" s="62"/>
      <c r="N19" s="62"/>
      <c r="O19" s="68"/>
      <c r="P19" s="32"/>
    </row>
    <row r="20" spans="2:16" ht="22.8">
      <c r="B20" s="1">
        <v>3</v>
      </c>
      <c r="C20" s="87" t="s">
        <v>32</v>
      </c>
      <c r="D20" s="60" t="s">
        <v>33</v>
      </c>
      <c r="E20" s="61">
        <v>17</v>
      </c>
      <c r="F20" s="50"/>
      <c r="G20" s="25"/>
      <c r="H20" s="50"/>
      <c r="I20" s="50"/>
      <c r="J20" s="51"/>
      <c r="K20" s="50"/>
      <c r="L20" s="62"/>
      <c r="M20" s="62"/>
      <c r="N20" s="62"/>
      <c r="O20" s="68"/>
      <c r="P20" s="32"/>
    </row>
    <row r="21" spans="2:16">
      <c r="B21" s="1"/>
      <c r="C21" s="76" t="s">
        <v>34</v>
      </c>
      <c r="D21" s="1" t="s">
        <v>33</v>
      </c>
      <c r="E21" s="32">
        <v>25</v>
      </c>
      <c r="F21" s="50"/>
      <c r="G21" s="25"/>
      <c r="H21" s="50"/>
      <c r="I21" s="50"/>
      <c r="J21" s="50"/>
      <c r="K21" s="50"/>
      <c r="L21" s="62"/>
      <c r="M21" s="62"/>
      <c r="N21" s="62"/>
      <c r="O21" s="68"/>
      <c r="P21" s="32"/>
    </row>
    <row r="22" spans="2:16">
      <c r="B22" s="1"/>
      <c r="C22" s="63" t="s">
        <v>35</v>
      </c>
      <c r="D22" s="1" t="s">
        <v>51</v>
      </c>
      <c r="E22" s="32">
        <v>35</v>
      </c>
      <c r="F22" s="50"/>
      <c r="G22" s="25"/>
      <c r="H22" s="50"/>
      <c r="I22" s="50"/>
      <c r="J22" s="50"/>
      <c r="K22" s="50"/>
      <c r="L22" s="62"/>
      <c r="M22" s="62"/>
      <c r="N22" s="62"/>
      <c r="O22" s="68"/>
      <c r="P22" s="32"/>
    </row>
    <row r="23" spans="2:16">
      <c r="B23" s="1">
        <f>B20+1</f>
        <v>4</v>
      </c>
      <c r="C23" s="63" t="s">
        <v>112</v>
      </c>
      <c r="D23" s="1" t="s">
        <v>33</v>
      </c>
      <c r="E23" s="32">
        <v>195</v>
      </c>
      <c r="F23" s="32"/>
      <c r="G23" s="25"/>
      <c r="H23" s="32"/>
      <c r="I23" s="50"/>
      <c r="J23" s="50"/>
      <c r="K23" s="32"/>
      <c r="L23" s="68"/>
      <c r="M23" s="68"/>
      <c r="N23" s="68"/>
      <c r="O23" s="68"/>
      <c r="P23" s="32"/>
    </row>
    <row r="24" spans="2:16">
      <c r="B24" s="1"/>
      <c r="C24" s="88" t="s">
        <v>38</v>
      </c>
      <c r="D24" s="49" t="s">
        <v>39</v>
      </c>
      <c r="E24" s="2">
        <v>43</v>
      </c>
      <c r="F24" s="50"/>
      <c r="G24" s="50"/>
      <c r="H24" s="23"/>
      <c r="I24" s="25"/>
      <c r="J24" s="51"/>
      <c r="K24" s="25"/>
      <c r="L24" s="25"/>
      <c r="M24" s="23"/>
      <c r="N24" s="25"/>
      <c r="O24" s="25"/>
      <c r="P24" s="25"/>
    </row>
    <row r="25" spans="2:16">
      <c r="B25" s="1"/>
      <c r="C25" s="88" t="s">
        <v>113</v>
      </c>
      <c r="D25" s="1" t="s">
        <v>41</v>
      </c>
      <c r="E25" s="32">
        <f>E23*15*2</f>
        <v>5850</v>
      </c>
      <c r="F25" s="50"/>
      <c r="G25" s="25"/>
      <c r="H25" s="50"/>
      <c r="I25" s="50"/>
      <c r="J25" s="50"/>
      <c r="K25" s="50"/>
      <c r="L25" s="62"/>
      <c r="M25" s="62"/>
      <c r="N25" s="62"/>
      <c r="O25" s="62"/>
      <c r="P25" s="50"/>
    </row>
    <row r="26" spans="2:16" ht="45.6">
      <c r="B26" s="1">
        <v>5</v>
      </c>
      <c r="C26" s="58" t="s">
        <v>37</v>
      </c>
      <c r="D26" s="1" t="s">
        <v>33</v>
      </c>
      <c r="E26" s="25">
        <f>E19</f>
        <v>195</v>
      </c>
      <c r="F26" s="50"/>
      <c r="G26" s="25"/>
      <c r="H26" s="23"/>
      <c r="I26" s="49"/>
      <c r="J26" s="51"/>
      <c r="K26" s="25"/>
      <c r="L26" s="25"/>
      <c r="M26" s="23"/>
      <c r="N26" s="25"/>
      <c r="O26" s="25"/>
      <c r="P26" s="25"/>
    </row>
    <row r="27" spans="2:16">
      <c r="B27" s="1"/>
      <c r="C27" s="88" t="s">
        <v>38</v>
      </c>
      <c r="D27" s="49" t="s">
        <v>39</v>
      </c>
      <c r="E27" s="25">
        <v>43</v>
      </c>
      <c r="F27" s="50"/>
      <c r="G27" s="50"/>
      <c r="H27" s="23"/>
      <c r="I27" s="25"/>
      <c r="J27" s="51"/>
      <c r="K27" s="25"/>
      <c r="L27" s="25"/>
      <c r="M27" s="23"/>
      <c r="N27" s="25"/>
      <c r="O27" s="25"/>
      <c r="P27" s="25"/>
    </row>
    <row r="28" spans="2:16">
      <c r="B28" s="1"/>
      <c r="C28" s="59" t="s">
        <v>40</v>
      </c>
      <c r="D28" s="60" t="s">
        <v>41</v>
      </c>
      <c r="E28" s="107">
        <v>315</v>
      </c>
      <c r="F28" s="50"/>
      <c r="G28" s="50"/>
      <c r="H28" s="25"/>
      <c r="I28" s="51"/>
      <c r="J28" s="51"/>
      <c r="K28" s="25"/>
      <c r="L28" s="25"/>
      <c r="M28" s="25"/>
      <c r="N28" s="62"/>
      <c r="O28" s="2"/>
      <c r="P28" s="25"/>
    </row>
    <row r="29" spans="2:16" ht="45.6">
      <c r="B29" s="1">
        <v>6</v>
      </c>
      <c r="C29" s="59" t="s">
        <v>42</v>
      </c>
      <c r="D29" s="60" t="s">
        <v>33</v>
      </c>
      <c r="E29" s="107">
        <f>E26</f>
        <v>195</v>
      </c>
      <c r="F29" s="50"/>
      <c r="G29" s="25"/>
      <c r="H29" s="25"/>
      <c r="I29" s="51"/>
      <c r="J29" s="51"/>
      <c r="K29" s="25"/>
      <c r="L29" s="25"/>
      <c r="M29" s="25"/>
      <c r="N29" s="62"/>
      <c r="O29" s="2"/>
      <c r="P29" s="25"/>
    </row>
    <row r="30" spans="2:16">
      <c r="B30" s="1"/>
      <c r="C30" s="88" t="s">
        <v>38</v>
      </c>
      <c r="D30" s="49" t="s">
        <v>39</v>
      </c>
      <c r="E30" s="25">
        <v>43</v>
      </c>
      <c r="F30" s="50"/>
      <c r="G30" s="50"/>
      <c r="H30" s="23"/>
      <c r="I30" s="25"/>
      <c r="J30" s="51"/>
      <c r="K30" s="25"/>
      <c r="L30" s="25"/>
      <c r="M30" s="23"/>
      <c r="N30" s="25"/>
      <c r="O30" s="25"/>
      <c r="P30" s="25"/>
    </row>
    <row r="31" spans="2:16">
      <c r="B31" s="1"/>
      <c r="C31" s="59" t="s">
        <v>43</v>
      </c>
      <c r="D31" s="60" t="s">
        <v>41</v>
      </c>
      <c r="E31" s="107">
        <v>410</v>
      </c>
      <c r="F31" s="50"/>
      <c r="G31" s="50"/>
      <c r="H31" s="25"/>
      <c r="I31" s="51"/>
      <c r="J31" s="51"/>
      <c r="K31" s="25"/>
      <c r="L31" s="25"/>
      <c r="M31" s="25"/>
      <c r="N31" s="62"/>
      <c r="O31" s="2"/>
      <c r="P31" s="25"/>
    </row>
    <row r="32" spans="2:16" ht="57">
      <c r="B32" s="1">
        <v>7</v>
      </c>
      <c r="C32" s="63" t="s">
        <v>44</v>
      </c>
      <c r="D32" s="49" t="s">
        <v>33</v>
      </c>
      <c r="E32" s="50">
        <f>E26</f>
        <v>195</v>
      </c>
      <c r="F32" s="25"/>
      <c r="G32" s="25"/>
      <c r="H32" s="64"/>
      <c r="I32" s="25"/>
      <c r="J32" s="51"/>
      <c r="K32" s="25"/>
      <c r="L32" s="25"/>
      <c r="M32" s="25"/>
      <c r="N32" s="25"/>
      <c r="O32" s="2"/>
      <c r="P32" s="25"/>
    </row>
    <row r="33" spans="2:16">
      <c r="B33" s="1"/>
      <c r="C33" s="63" t="s">
        <v>45</v>
      </c>
      <c r="D33" s="49" t="s">
        <v>39</v>
      </c>
      <c r="E33" s="25">
        <v>43</v>
      </c>
      <c r="F33" s="25"/>
      <c r="G33" s="25"/>
      <c r="H33" s="64"/>
      <c r="I33" s="25"/>
      <c r="J33" s="51"/>
      <c r="K33" s="25"/>
      <c r="L33" s="25"/>
      <c r="M33" s="64"/>
      <c r="N33" s="25"/>
      <c r="O33" s="2"/>
      <c r="P33" s="25"/>
    </row>
    <row r="34" spans="2:16" ht="22.8">
      <c r="B34" s="1"/>
      <c r="C34" s="58" t="s">
        <v>46</v>
      </c>
      <c r="D34" s="49" t="s">
        <v>39</v>
      </c>
      <c r="E34" s="21">
        <v>65</v>
      </c>
      <c r="F34" s="50"/>
      <c r="G34" s="25"/>
      <c r="H34" s="23"/>
      <c r="I34" s="51"/>
      <c r="J34" s="51"/>
      <c r="K34" s="25"/>
      <c r="L34" s="25"/>
      <c r="M34" s="23"/>
      <c r="N34" s="25"/>
      <c r="O34" s="2"/>
      <c r="P34" s="25"/>
    </row>
    <row r="35" spans="2:16">
      <c r="B35" s="1"/>
      <c r="C35" s="63" t="s">
        <v>47</v>
      </c>
      <c r="D35" s="49" t="s">
        <v>39</v>
      </c>
      <c r="E35" s="25">
        <f>E34</f>
        <v>65</v>
      </c>
      <c r="F35" s="50"/>
      <c r="G35" s="25"/>
      <c r="H35" s="25"/>
      <c r="I35" s="51"/>
      <c r="J35" s="51"/>
      <c r="K35" s="25"/>
      <c r="L35" s="25"/>
      <c r="M35" s="23"/>
      <c r="N35" s="25"/>
      <c r="O35" s="2"/>
      <c r="P35" s="73"/>
    </row>
    <row r="36" spans="2:16" ht="22.8">
      <c r="B36" s="1">
        <v>8</v>
      </c>
      <c r="C36" s="69" t="s">
        <v>74</v>
      </c>
      <c r="D36" s="31" t="s">
        <v>51</v>
      </c>
      <c r="E36" s="2">
        <v>5</v>
      </c>
      <c r="F36" s="2"/>
      <c r="G36" s="25"/>
      <c r="H36" s="89"/>
      <c r="I36" s="2"/>
      <c r="J36" s="55"/>
      <c r="K36" s="2"/>
      <c r="L36" s="2"/>
      <c r="M36" s="2"/>
      <c r="N36" s="2"/>
      <c r="O36" s="2"/>
      <c r="P36" s="2"/>
    </row>
    <row r="37" spans="2:16">
      <c r="B37" s="1"/>
      <c r="C37" s="90" t="s">
        <v>75</v>
      </c>
      <c r="D37" s="31" t="s">
        <v>51</v>
      </c>
      <c r="E37" s="2">
        <v>5</v>
      </c>
      <c r="F37" s="32"/>
      <c r="G37" s="2"/>
      <c r="H37" s="72"/>
      <c r="I37" s="55"/>
      <c r="J37" s="55"/>
      <c r="K37" s="2"/>
      <c r="L37" s="2"/>
      <c r="M37" s="89"/>
      <c r="N37" s="2"/>
      <c r="O37" s="2"/>
      <c r="P37" s="2"/>
    </row>
    <row r="38" spans="2:16" ht="13.5" customHeight="1">
      <c r="B38" s="1"/>
      <c r="C38" s="69" t="s">
        <v>76</v>
      </c>
      <c r="D38" s="31" t="s">
        <v>77</v>
      </c>
      <c r="E38" s="91">
        <v>1</v>
      </c>
      <c r="F38" s="32"/>
      <c r="G38" s="25"/>
      <c r="H38" s="2"/>
      <c r="I38" s="55"/>
      <c r="J38" s="55"/>
      <c r="K38" s="2"/>
      <c r="L38" s="2"/>
      <c r="M38" s="89"/>
      <c r="N38" s="2"/>
      <c r="O38" s="2"/>
      <c r="P38" s="2"/>
    </row>
    <row r="39" spans="2:16">
      <c r="B39" s="1"/>
      <c r="C39" s="20" t="s">
        <v>87</v>
      </c>
      <c r="D39" s="49"/>
      <c r="E39" s="21"/>
      <c r="F39" s="50"/>
      <c r="G39" s="22"/>
      <c r="H39" s="23"/>
      <c r="I39" s="51"/>
      <c r="J39" s="51"/>
      <c r="K39" s="22"/>
      <c r="L39" s="22"/>
      <c r="M39" s="23"/>
      <c r="N39" s="23"/>
      <c r="O39" s="23"/>
      <c r="P39" s="22"/>
    </row>
    <row r="40" spans="2:16">
      <c r="B40" s="1">
        <v>9</v>
      </c>
      <c r="C40" s="24" t="s">
        <v>98</v>
      </c>
      <c r="D40" s="53" t="s">
        <v>33</v>
      </c>
      <c r="E40" s="2">
        <v>130</v>
      </c>
      <c r="F40" s="50"/>
      <c r="G40" s="25"/>
      <c r="H40" s="23"/>
      <c r="I40" s="54"/>
      <c r="J40" s="55"/>
      <c r="K40" s="25"/>
      <c r="L40" s="22"/>
      <c r="M40" s="23"/>
      <c r="N40" s="2"/>
      <c r="O40" s="25"/>
      <c r="P40" s="25"/>
    </row>
    <row r="41" spans="2:16" s="3" customFormat="1" ht="13.8">
      <c r="B41" s="1"/>
      <c r="C41" s="66" t="s">
        <v>90</v>
      </c>
      <c r="D41" s="31" t="s">
        <v>33</v>
      </c>
      <c r="E41" s="2">
        <f>E40</f>
        <v>130</v>
      </c>
      <c r="F41" s="50"/>
      <c r="G41" s="50"/>
      <c r="H41" s="23"/>
      <c r="I41" s="57"/>
      <c r="J41" s="51"/>
      <c r="K41" s="25"/>
      <c r="L41" s="25"/>
      <c r="M41" s="23"/>
      <c r="N41" s="2"/>
      <c r="O41" s="25"/>
      <c r="P41" s="25"/>
    </row>
    <row r="42" spans="2:16" s="3" customFormat="1" ht="13.8">
      <c r="B42" s="1"/>
      <c r="C42" s="66" t="s">
        <v>88</v>
      </c>
      <c r="D42" s="31" t="s">
        <v>89</v>
      </c>
      <c r="E42" s="2">
        <v>1</v>
      </c>
      <c r="F42" s="50"/>
      <c r="G42" s="50"/>
      <c r="H42" s="23"/>
      <c r="I42" s="57"/>
      <c r="J42" s="51"/>
      <c r="K42" s="25"/>
      <c r="L42" s="25"/>
      <c r="M42" s="23"/>
      <c r="N42" s="2"/>
      <c r="O42" s="25"/>
      <c r="P42" s="25"/>
    </row>
    <row r="43" spans="2:16">
      <c r="B43" s="1"/>
      <c r="C43" s="92" t="s">
        <v>49</v>
      </c>
      <c r="D43" s="49"/>
      <c r="E43" s="25"/>
      <c r="F43" s="50"/>
      <c r="G43" s="25"/>
      <c r="H43" s="25"/>
      <c r="I43" s="49"/>
      <c r="J43" s="51"/>
      <c r="K43" s="62"/>
      <c r="L43" s="25"/>
      <c r="M43" s="25"/>
      <c r="N43" s="25"/>
      <c r="O43" s="2"/>
      <c r="P43" s="68"/>
    </row>
    <row r="44" spans="2:16" ht="38.25" customHeight="1">
      <c r="B44" s="1">
        <v>10</v>
      </c>
      <c r="C44" s="63" t="s">
        <v>50</v>
      </c>
      <c r="D44" s="1" t="s">
        <v>51</v>
      </c>
      <c r="E44" s="32">
        <v>17.5</v>
      </c>
      <c r="F44" s="93"/>
      <c r="G44" s="25"/>
      <c r="H44" s="23"/>
      <c r="I44" s="51"/>
      <c r="J44" s="51"/>
      <c r="K44" s="62"/>
      <c r="L44" s="62"/>
      <c r="M44" s="62"/>
      <c r="N44" s="62"/>
      <c r="O44" s="68"/>
      <c r="P44" s="68"/>
    </row>
    <row r="45" spans="2:16" ht="23.4">
      <c r="B45" s="1"/>
      <c r="C45" s="63" t="s">
        <v>103</v>
      </c>
      <c r="D45" s="1" t="s">
        <v>53</v>
      </c>
      <c r="E45" s="32">
        <v>5</v>
      </c>
      <c r="F45" s="93"/>
      <c r="G45" s="25"/>
      <c r="H45" s="23"/>
      <c r="I45" s="51"/>
      <c r="J45" s="51"/>
      <c r="K45" s="62"/>
      <c r="L45" s="62"/>
      <c r="M45" s="62"/>
      <c r="N45" s="62"/>
      <c r="O45" s="68"/>
      <c r="P45" s="68"/>
    </row>
    <row r="46" spans="2:16">
      <c r="B46" s="1"/>
      <c r="C46" s="63" t="s">
        <v>104</v>
      </c>
      <c r="D46" s="1" t="s">
        <v>53</v>
      </c>
      <c r="E46" s="32">
        <f>E45+1</f>
        <v>6</v>
      </c>
      <c r="F46" s="50"/>
      <c r="G46" s="25"/>
      <c r="H46" s="25"/>
      <c r="I46" s="51"/>
      <c r="J46" s="51"/>
      <c r="K46" s="62"/>
      <c r="L46" s="62"/>
      <c r="M46" s="62"/>
      <c r="N46" s="62"/>
      <c r="O46" s="68"/>
      <c r="P46" s="68"/>
    </row>
    <row r="47" spans="2:16">
      <c r="B47" s="1"/>
      <c r="C47" s="63" t="s">
        <v>105</v>
      </c>
      <c r="D47" s="1" t="s">
        <v>53</v>
      </c>
      <c r="E47" s="32">
        <f>E45*2</f>
        <v>10</v>
      </c>
      <c r="F47" s="50"/>
      <c r="G47" s="25"/>
      <c r="H47" s="25"/>
      <c r="I47" s="51"/>
      <c r="J47" s="51"/>
      <c r="K47" s="62"/>
      <c r="L47" s="62"/>
      <c r="M47" s="62"/>
      <c r="N47" s="62"/>
      <c r="O47" s="68"/>
      <c r="P47" s="68"/>
    </row>
    <row r="48" spans="2:16">
      <c r="B48" s="1"/>
      <c r="C48" s="63" t="s">
        <v>56</v>
      </c>
      <c r="D48" s="1" t="s">
        <v>53</v>
      </c>
      <c r="E48" s="74">
        <v>2</v>
      </c>
      <c r="F48" s="50"/>
      <c r="G48" s="25"/>
      <c r="H48" s="25"/>
      <c r="I48" s="51"/>
      <c r="J48" s="51"/>
      <c r="K48" s="62"/>
      <c r="L48" s="62"/>
      <c r="M48" s="62"/>
      <c r="N48" s="62"/>
      <c r="O48" s="68"/>
      <c r="P48" s="68"/>
    </row>
    <row r="49" spans="2:18" ht="34.200000000000003">
      <c r="B49" s="1"/>
      <c r="C49" s="63" t="s">
        <v>57</v>
      </c>
      <c r="D49" s="60" t="s">
        <v>58</v>
      </c>
      <c r="E49" s="61">
        <v>64</v>
      </c>
      <c r="F49" s="50"/>
      <c r="G49" s="25"/>
      <c r="H49" s="50"/>
      <c r="I49" s="50"/>
      <c r="J49" s="50"/>
      <c r="K49" s="50"/>
      <c r="L49" s="62"/>
      <c r="M49" s="62"/>
      <c r="N49" s="62"/>
      <c r="O49" s="68"/>
      <c r="P49" s="32"/>
    </row>
    <row r="50" spans="2:18" ht="34.200000000000003">
      <c r="B50" s="1">
        <v>11</v>
      </c>
      <c r="C50" s="63" t="s">
        <v>59</v>
      </c>
      <c r="D50" s="60" t="s">
        <v>33</v>
      </c>
      <c r="E50" s="61">
        <f>E18+E19</f>
        <v>200</v>
      </c>
      <c r="F50" s="50"/>
      <c r="G50" s="25"/>
      <c r="H50" s="50"/>
      <c r="I50" s="50"/>
      <c r="J50" s="51"/>
      <c r="K50" s="25"/>
      <c r="L50" s="25"/>
      <c r="M50" s="25"/>
      <c r="N50" s="25"/>
      <c r="O50" s="2"/>
      <c r="P50" s="2"/>
    </row>
    <row r="51" spans="2:18">
      <c r="B51" s="1"/>
      <c r="C51" s="76" t="s">
        <v>106</v>
      </c>
      <c r="D51" s="60" t="s">
        <v>33</v>
      </c>
      <c r="E51" s="107">
        <f>E50</f>
        <v>200</v>
      </c>
      <c r="F51" s="50"/>
      <c r="G51" s="25"/>
      <c r="H51" s="50"/>
      <c r="I51" s="50"/>
      <c r="J51" s="50"/>
      <c r="K51" s="25"/>
      <c r="L51" s="25"/>
      <c r="M51" s="25"/>
      <c r="N51" s="25"/>
      <c r="O51" s="2"/>
      <c r="P51" s="2"/>
    </row>
    <row r="52" spans="2:18">
      <c r="B52" s="1"/>
      <c r="C52" s="63" t="s">
        <v>60</v>
      </c>
      <c r="D52" s="60" t="s">
        <v>33</v>
      </c>
      <c r="E52" s="107">
        <f>E50</f>
        <v>200</v>
      </c>
      <c r="F52" s="50"/>
      <c r="G52" s="25"/>
      <c r="H52" s="50"/>
      <c r="I52" s="50"/>
      <c r="J52" s="50"/>
      <c r="K52" s="25"/>
      <c r="L52" s="25"/>
      <c r="M52" s="25"/>
      <c r="N52" s="25"/>
      <c r="O52" s="2"/>
      <c r="P52" s="2"/>
    </row>
    <row r="53" spans="2:18" ht="34.200000000000003">
      <c r="B53" s="1"/>
      <c r="C53" s="63" t="s">
        <v>61</v>
      </c>
      <c r="D53" s="60" t="s">
        <v>58</v>
      </c>
      <c r="E53" s="107">
        <v>32</v>
      </c>
      <c r="F53" s="50"/>
      <c r="G53" s="25"/>
      <c r="H53" s="50"/>
      <c r="I53" s="50"/>
      <c r="J53" s="50"/>
      <c r="K53" s="25"/>
      <c r="L53" s="25"/>
      <c r="M53" s="25"/>
      <c r="N53" s="25"/>
      <c r="O53" s="2"/>
      <c r="P53" s="2"/>
      <c r="R53" s="27"/>
    </row>
    <row r="54" spans="2:18" ht="34.200000000000003">
      <c r="B54" s="1">
        <v>12</v>
      </c>
      <c r="C54" s="94" t="s">
        <v>82</v>
      </c>
      <c r="D54" s="31" t="s">
        <v>81</v>
      </c>
      <c r="E54" s="2">
        <v>2</v>
      </c>
      <c r="F54" s="32"/>
      <c r="G54" s="73"/>
      <c r="H54" s="2"/>
      <c r="I54" s="55"/>
      <c r="J54" s="55"/>
      <c r="K54" s="2"/>
      <c r="L54" s="2"/>
      <c r="M54" s="2"/>
      <c r="N54" s="2"/>
      <c r="O54" s="2"/>
      <c r="P54" s="2"/>
      <c r="R54" s="27"/>
    </row>
    <row r="55" spans="2:18">
      <c r="B55" s="1">
        <v>13</v>
      </c>
      <c r="C55" s="58" t="s">
        <v>62</v>
      </c>
      <c r="D55" s="1" t="s">
        <v>48</v>
      </c>
      <c r="E55" s="95">
        <v>1</v>
      </c>
      <c r="F55" s="50"/>
      <c r="G55" s="25"/>
      <c r="H55" s="23"/>
      <c r="I55" s="51"/>
      <c r="J55" s="51"/>
      <c r="K55" s="25"/>
      <c r="L55" s="25"/>
      <c r="M55" s="23"/>
      <c r="N55" s="25"/>
      <c r="O55" s="2"/>
      <c r="P55" s="2"/>
    </row>
    <row r="56" spans="2:18" s="3" customFormat="1" ht="13.8">
      <c r="B56" s="1">
        <v>14</v>
      </c>
      <c r="C56" s="77" t="s">
        <v>91</v>
      </c>
      <c r="D56" s="70" t="s">
        <v>89</v>
      </c>
      <c r="E56" s="78">
        <v>1</v>
      </c>
      <c r="F56" s="32"/>
      <c r="G56" s="25"/>
      <c r="H56" s="72"/>
      <c r="I56" s="55"/>
      <c r="J56" s="55"/>
      <c r="K56" s="2"/>
      <c r="L56" s="2"/>
      <c r="M56" s="72"/>
      <c r="N56" s="2"/>
      <c r="O56" s="2"/>
      <c r="P56" s="2"/>
    </row>
    <row r="57" spans="2:18" s="3" customFormat="1" ht="22.8">
      <c r="B57" s="1">
        <v>15</v>
      </c>
      <c r="C57" s="77" t="s">
        <v>92</v>
      </c>
      <c r="D57" s="70" t="s">
        <v>89</v>
      </c>
      <c r="E57" s="78">
        <v>1</v>
      </c>
      <c r="F57" s="32"/>
      <c r="G57" s="25"/>
      <c r="H57" s="72"/>
      <c r="I57" s="55"/>
      <c r="J57" s="55"/>
      <c r="K57" s="2"/>
      <c r="L57" s="2"/>
      <c r="M57" s="72"/>
      <c r="N57" s="2"/>
      <c r="O57" s="2"/>
      <c r="P57" s="2"/>
    </row>
    <row r="58" spans="2:18" s="3" customFormat="1" ht="22.8">
      <c r="B58" s="1">
        <v>16</v>
      </c>
      <c r="C58" s="77" t="s">
        <v>93</v>
      </c>
      <c r="D58" s="70" t="s">
        <v>89</v>
      </c>
      <c r="E58" s="78">
        <v>1</v>
      </c>
      <c r="F58" s="32"/>
      <c r="G58" s="25"/>
      <c r="H58" s="72"/>
      <c r="I58" s="55"/>
      <c r="J58" s="55"/>
      <c r="K58" s="2"/>
      <c r="L58" s="2"/>
      <c r="M58" s="72"/>
      <c r="N58" s="2"/>
      <c r="O58" s="2"/>
      <c r="P58" s="2"/>
    </row>
    <row r="59" spans="2:18" ht="14.85" customHeight="1">
      <c r="B59" s="1"/>
      <c r="C59" s="96"/>
      <c r="D59" s="49"/>
      <c r="E59" s="21"/>
      <c r="F59" s="50"/>
      <c r="G59" s="25"/>
      <c r="H59" s="25"/>
      <c r="I59" s="51"/>
      <c r="J59" s="51"/>
      <c r="K59" s="25"/>
      <c r="L59" s="25"/>
      <c r="M59" s="25"/>
      <c r="N59" s="25"/>
      <c r="O59" s="22"/>
      <c r="P59" s="22"/>
    </row>
    <row r="60" spans="2:18" ht="27.75" customHeight="1">
      <c r="B60" s="150" t="s">
        <v>148</v>
      </c>
      <c r="C60" s="150"/>
      <c r="D60" s="97"/>
      <c r="E60" s="97"/>
      <c r="F60" s="97"/>
      <c r="G60" s="97"/>
      <c r="H60" s="97"/>
      <c r="I60" s="97"/>
      <c r="J60" s="97"/>
      <c r="K60" s="97"/>
      <c r="L60" s="98">
        <f>SUM(L17:L59)</f>
        <v>0</v>
      </c>
      <c r="M60" s="98">
        <f>SUM(M17:M59)</f>
        <v>0</v>
      </c>
      <c r="N60" s="98">
        <f>SUM(N17:N59)</f>
        <v>0</v>
      </c>
      <c r="O60" s="29">
        <f>SUM(O17:O59)</f>
        <v>0</v>
      </c>
      <c r="P60" s="29">
        <f>SUM(P17:P59)</f>
        <v>0</v>
      </c>
    </row>
    <row r="61" spans="2:18" ht="17.100000000000001" customHeight="1">
      <c r="B61" s="161" t="s">
        <v>16</v>
      </c>
      <c r="C61" s="161"/>
      <c r="D61" s="99"/>
      <c r="E61" s="30" t="s">
        <v>150</v>
      </c>
      <c r="F61" s="99"/>
      <c r="G61" s="99"/>
      <c r="H61" s="88"/>
      <c r="I61" s="88"/>
      <c r="J61" s="88"/>
      <c r="K61" s="88"/>
      <c r="L61" s="100"/>
      <c r="M61" s="49"/>
      <c r="N61" s="49"/>
      <c r="O61" s="31"/>
      <c r="P61" s="2"/>
    </row>
    <row r="62" spans="2:18" ht="17.100000000000001" customHeight="1">
      <c r="B62" s="162" t="s">
        <v>10</v>
      </c>
      <c r="C62" s="162"/>
      <c r="D62" s="99"/>
      <c r="E62" s="99"/>
      <c r="F62" s="99"/>
      <c r="G62" s="99"/>
      <c r="H62" s="101"/>
      <c r="I62" s="101"/>
      <c r="J62" s="101"/>
      <c r="K62" s="101"/>
      <c r="L62" s="49"/>
      <c r="M62" s="49"/>
      <c r="N62" s="49"/>
      <c r="O62" s="31"/>
      <c r="P62" s="2"/>
    </row>
    <row r="63" spans="2:18">
      <c r="B63" s="161" t="s">
        <v>17</v>
      </c>
      <c r="C63" s="161"/>
      <c r="D63" s="99"/>
      <c r="E63" s="100" t="s">
        <v>150</v>
      </c>
      <c r="F63" s="99"/>
      <c r="G63" s="99"/>
      <c r="H63" s="88"/>
      <c r="I63" s="88"/>
      <c r="J63" s="88"/>
      <c r="K63" s="88"/>
      <c r="L63" s="100"/>
      <c r="M63" s="49"/>
      <c r="N63" s="49"/>
      <c r="O63" s="31"/>
      <c r="P63" s="2"/>
    </row>
    <row r="64" spans="2:18" ht="18" customHeight="1">
      <c r="B64" s="163" t="s">
        <v>11</v>
      </c>
      <c r="C64" s="163"/>
      <c r="D64" s="99"/>
      <c r="E64" s="99"/>
      <c r="F64" s="99"/>
      <c r="G64" s="99"/>
      <c r="H64" s="97"/>
      <c r="I64" s="97"/>
      <c r="J64" s="97"/>
      <c r="K64" s="97"/>
      <c r="L64" s="100"/>
      <c r="M64" s="49"/>
      <c r="N64" s="49"/>
      <c r="O64" s="31"/>
      <c r="P64" s="34">
        <f>SUM(P61:P63)</f>
        <v>0</v>
      </c>
    </row>
    <row r="65" spans="2:16">
      <c r="B65" s="161" t="s">
        <v>18</v>
      </c>
      <c r="C65" s="161"/>
      <c r="D65" s="99"/>
      <c r="E65" s="100">
        <v>0.21</v>
      </c>
      <c r="F65" s="99"/>
      <c r="G65" s="99"/>
      <c r="H65" s="88"/>
      <c r="I65" s="88"/>
      <c r="J65" s="88"/>
      <c r="K65" s="88"/>
      <c r="L65" s="100"/>
      <c r="M65" s="49"/>
      <c r="N65" s="49"/>
      <c r="O65" s="31"/>
      <c r="P65" s="2">
        <f>ROUND(P64*E65,2)</f>
        <v>0</v>
      </c>
    </row>
    <row r="66" spans="2:16" ht="20.25" customHeight="1">
      <c r="B66" s="154" t="s">
        <v>12</v>
      </c>
      <c r="C66" s="154"/>
      <c r="D66" s="35"/>
      <c r="E66" s="35"/>
      <c r="F66" s="35"/>
      <c r="G66" s="35"/>
      <c r="H66" s="81"/>
      <c r="I66" s="81"/>
      <c r="J66" s="81"/>
      <c r="K66" s="81"/>
      <c r="L66" s="36"/>
      <c r="M66" s="36"/>
      <c r="N66" s="36"/>
      <c r="O66" s="36"/>
      <c r="P66" s="37">
        <f>SUM(P64:P65)</f>
        <v>0</v>
      </c>
    </row>
    <row r="67" spans="2:16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39"/>
      <c r="N67" s="39"/>
      <c r="O67" s="39"/>
      <c r="P67" s="40"/>
    </row>
    <row r="68" spans="2:16" ht="12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39"/>
      <c r="N68" s="39"/>
      <c r="O68" s="39"/>
      <c r="P68" s="40"/>
    </row>
    <row r="69" spans="2:16">
      <c r="B69" s="42"/>
      <c r="C69" s="43"/>
      <c r="D69" s="43"/>
      <c r="E69" s="43"/>
      <c r="F69" s="42"/>
      <c r="G69" s="42"/>
      <c r="H69" s="43"/>
      <c r="I69" s="43"/>
      <c r="J69" s="43"/>
      <c r="K69" s="43"/>
      <c r="L69" s="42"/>
      <c r="M69" s="43"/>
      <c r="N69" s="43"/>
      <c r="O69" s="43"/>
      <c r="P69" s="44"/>
    </row>
    <row r="70" spans="2:16">
      <c r="B70" s="155" t="s">
        <v>8</v>
      </c>
      <c r="C70" s="155"/>
      <c r="D70" s="82"/>
      <c r="E70" s="156"/>
      <c r="F70" s="156"/>
      <c r="G70" s="156"/>
      <c r="H70" s="156"/>
      <c r="I70" s="83"/>
      <c r="J70" s="158"/>
      <c r="K70" s="158"/>
      <c r="L70" s="158"/>
      <c r="M70" s="159"/>
      <c r="N70" s="159"/>
      <c r="O70" s="45"/>
      <c r="P70" s="45"/>
    </row>
    <row r="71" spans="2:16">
      <c r="B71" s="46"/>
      <c r="C71" s="46"/>
      <c r="D71" s="84"/>
      <c r="E71" s="152" t="s">
        <v>13</v>
      </c>
      <c r="F71" s="152"/>
      <c r="G71" s="152"/>
      <c r="H71" s="152"/>
      <c r="I71" s="152"/>
      <c r="J71" s="152"/>
      <c r="K71" s="152"/>
      <c r="L71" s="152"/>
      <c r="M71" s="152"/>
      <c r="N71" s="152"/>
    </row>
  </sheetData>
  <mergeCells count="27">
    <mergeCell ref="E71:N71"/>
    <mergeCell ref="B64:C64"/>
    <mergeCell ref="B65:C65"/>
    <mergeCell ref="B66:C66"/>
    <mergeCell ref="B70:C70"/>
    <mergeCell ref="E70:H70"/>
    <mergeCell ref="B60:C60"/>
    <mergeCell ref="B61:C61"/>
    <mergeCell ref="J70:L70"/>
    <mergeCell ref="B9:P9"/>
    <mergeCell ref="B11:P11"/>
    <mergeCell ref="M12:N12"/>
    <mergeCell ref="M13:P13"/>
    <mergeCell ref="B15:B16"/>
    <mergeCell ref="C15:C16"/>
    <mergeCell ref="D15:D16"/>
    <mergeCell ref="E15:E16"/>
    <mergeCell ref="F15:K15"/>
    <mergeCell ref="L15:P15"/>
    <mergeCell ref="M70:N70"/>
    <mergeCell ref="B62:C62"/>
    <mergeCell ref="B63:C63"/>
    <mergeCell ref="B2:P2"/>
    <mergeCell ref="B4:P4"/>
    <mergeCell ref="B6:P6"/>
    <mergeCell ref="B7:P7"/>
    <mergeCell ref="B8:P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6</vt:i4>
      </vt:variant>
    </vt:vector>
  </HeadingPairs>
  <TitlesOfParts>
    <vt:vector size="12" baseType="lpstr">
      <vt:lpstr>Koptaame</vt:lpstr>
      <vt:lpstr>Baznīcas 1</vt:lpstr>
      <vt:lpstr>Dārza 6</vt:lpstr>
      <vt:lpstr>Lielā 12</vt:lpstr>
      <vt:lpstr>Lielā 23</vt:lpstr>
      <vt:lpstr>Lielā 27</vt:lpstr>
      <vt:lpstr>'Baznīcas 1'!Drukas_apgabals</vt:lpstr>
      <vt:lpstr>'Dārza 6'!Drukas_apgabals</vt:lpstr>
      <vt:lpstr>Koptaame!Drukas_apgabals</vt:lpstr>
      <vt:lpstr>'Lielā 12'!Drukas_apgabals</vt:lpstr>
      <vt:lpstr>'Lielā 23'!Drukas_apgabals</vt:lpstr>
      <vt:lpstr>'Lielā 27'!Drukas_apgabals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Pēteris</dc:creator>
  <cp:lastModifiedBy>valda_000</cp:lastModifiedBy>
  <cp:lastPrinted>2017-07-23T13:48:45Z</cp:lastPrinted>
  <dcterms:created xsi:type="dcterms:W3CDTF">2014-05-14T11:16:48Z</dcterms:created>
  <dcterms:modified xsi:type="dcterms:W3CDTF">2017-08-18T16:01:51Z</dcterms:modified>
</cp:coreProperties>
</file>