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555" windowWidth="9315" windowHeight="9360" tabRatio="757" activeTab="0"/>
  </bookViews>
  <sheets>
    <sheet name="koptame " sheetId="1" r:id="rId1"/>
    <sheet name="Tāmju kopsavilkums" sheetId="2" r:id="rId2"/>
    <sheet name="01-01 VC" sheetId="3" r:id="rId3"/>
    <sheet name="01-02 BK" sheetId="4" r:id="rId4"/>
    <sheet name="01-03 Vent AVK-V" sheetId="5" r:id="rId5"/>
    <sheet name="01-04 Apkure AVK-A" sheetId="6" r:id="rId6"/>
    <sheet name="01-05 katlu telpa SM" sheetId="7" r:id="rId7"/>
    <sheet name="01-06 UK" sheetId="8" r:id="rId8"/>
    <sheet name="01-07 UKT" sheetId="9" r:id="rId9"/>
    <sheet name="01-08 EL" sheetId="10" r:id="rId10"/>
    <sheet name="01-09 ELT " sheetId="11" r:id="rId11"/>
    <sheet name="01-10 UAS" sheetId="12" r:id="rId12"/>
    <sheet name="01-11 Datoru telef tikls" sheetId="13" r:id="rId13"/>
    <sheet name="01-12 apsardzes sign" sheetId="14" r:id="rId14"/>
    <sheet name="01-13 video" sheetId="15" r:id="rId15"/>
    <sheet name="01-14 ceļu daļa" sheetId="16" r:id="rId16"/>
    <sheet name="01-15 apzljumoshana" sheetId="17" r:id="rId17"/>
    <sheet name="Lapa1" sheetId="18" r:id="rId18"/>
  </sheets>
  <externalReferences>
    <externalReference r:id="rId21"/>
  </externalReferences>
  <definedNames>
    <definedName name="Margin">#REF!</definedName>
  </definedNames>
  <calcPr fullCalcOnLoad="1"/>
</workbook>
</file>

<file path=xl/sharedStrings.xml><?xml version="1.0" encoding="utf-8"?>
<sst xmlns="http://schemas.openxmlformats.org/spreadsheetml/2006/main" count="2305" uniqueCount="712">
  <si>
    <t>obj</t>
  </si>
  <si>
    <t>gab</t>
  </si>
  <si>
    <t>Metāla konstrukciju gruntēšana un krāsošana</t>
  </si>
  <si>
    <t>Kopā :</t>
  </si>
  <si>
    <t>Būves nosaukums:    Vispārceltnieciskie darbi</t>
  </si>
  <si>
    <t>l</t>
  </si>
  <si>
    <t>NR. 01-01</t>
  </si>
  <si>
    <t>NR. 01-02</t>
  </si>
  <si>
    <t>NR. 01-03</t>
  </si>
  <si>
    <t>NR. 01-04</t>
  </si>
  <si>
    <t>NR. 01-05</t>
  </si>
  <si>
    <t>NR. 01-06</t>
  </si>
  <si>
    <t>NR. 01-07</t>
  </si>
  <si>
    <t>NR. 01-10</t>
  </si>
  <si>
    <t>NR. 01-11</t>
  </si>
  <si>
    <t>NR. 01-12</t>
  </si>
  <si>
    <t>NR. 01-13</t>
  </si>
  <si>
    <t>NR. 01-14</t>
  </si>
  <si>
    <t>LOKĀLĀ  TĀME NR.01-01</t>
  </si>
  <si>
    <t>LOKĀLĀ  TĀME NR.01-02</t>
  </si>
  <si>
    <t>LOKĀLĀ  TĀME NR.01-10</t>
  </si>
  <si>
    <t>LOKĀLĀ  TĀME NR.01-11</t>
  </si>
  <si>
    <t>LOKĀLĀ  TĀME NR.01-13</t>
  </si>
  <si>
    <t>LOKĀLĀ  TĀME NR.01-14</t>
  </si>
  <si>
    <t>LOKĀLĀ  TĀME NR.01-15</t>
  </si>
  <si>
    <t>Izmēri</t>
  </si>
  <si>
    <t>Elektroapgāde</t>
  </si>
  <si>
    <t>Zemes darbi</t>
  </si>
  <si>
    <t>Ventilācija</t>
  </si>
  <si>
    <t>vieta</t>
  </si>
  <si>
    <t>Pasūtītājs Finanšu rezerve neparedzētiem darbiem (5% no kopējas izmaksas)</t>
  </si>
  <si>
    <t>Labiekārtošana, Apzaļumošana, celiņu un laukumu ierīkošana</t>
  </si>
  <si>
    <t>Sagatavošanas un demontāžas darbi</t>
  </si>
  <si>
    <t>Ceļu un laukumu segumi:</t>
  </si>
  <si>
    <t>Esošās un piebērtās grunts blietēšana</t>
  </si>
  <si>
    <t>smilts</t>
  </si>
  <si>
    <t>Brauktuvju betona apmaļu montāža</t>
  </si>
  <si>
    <t>betona apmales 100.30.15</t>
  </si>
  <si>
    <t>betons B15</t>
  </si>
  <si>
    <t>dolomīta šķembas fr 0-45mm</t>
  </si>
  <si>
    <t>Betona ietvju apmaļu montāža</t>
  </si>
  <si>
    <t>betona apmales 100.20.08</t>
  </si>
  <si>
    <t>Apzaļumošana:</t>
  </si>
  <si>
    <t>Koku un krūmu stādīšana ar stādāmo vietu sagatavošanu</t>
  </si>
  <si>
    <t>Skuju koki:</t>
  </si>
  <si>
    <t>Lapu koki un krūmi:</t>
  </si>
  <si>
    <t>Ziemcietes:</t>
  </si>
  <si>
    <t>Būvkonstrukcijas</t>
  </si>
  <si>
    <t>Normas Nr.</t>
  </si>
  <si>
    <t>N.p.k.</t>
  </si>
  <si>
    <t>Ls</t>
  </si>
  <si>
    <t>Darba nosaukums</t>
  </si>
  <si>
    <t xml:space="preserve">Darba </t>
  </si>
  <si>
    <t>Materiāli</t>
  </si>
  <si>
    <t>Mehān.</t>
  </si>
  <si>
    <t>SUMMA</t>
  </si>
  <si>
    <t>alga</t>
  </si>
  <si>
    <t>Transp.</t>
  </si>
  <si>
    <t>KOPĒJĀ LĪGUMCENA ( kopējās izmaksas+pasūtītāja rezerve)</t>
  </si>
  <si>
    <t>Kopējā līgumcena ar PVN</t>
  </si>
  <si>
    <t>m</t>
  </si>
  <si>
    <t>kg</t>
  </si>
  <si>
    <t>Līgumcena</t>
  </si>
  <si>
    <t>līgumcena</t>
  </si>
  <si>
    <t>Vispārceltnieciskie darbi</t>
  </si>
  <si>
    <t>Apkure</t>
  </si>
  <si>
    <t xml:space="preserve">Apkure  </t>
  </si>
  <si>
    <t>Lokālā tāme</t>
  </si>
  <si>
    <t>KOPĀ:</t>
  </si>
  <si>
    <t>Tāmju kopsavilkums</t>
  </si>
  <si>
    <t>Roku mazgātne ar sifonu</t>
  </si>
  <si>
    <t>Kanalizācija K2</t>
  </si>
  <si>
    <t>Citi izdevumi</t>
  </si>
  <si>
    <t>gab.</t>
  </si>
  <si>
    <t> Darba veids vai konstruktīvā elementa nosaukums</t>
  </si>
  <si>
    <t> Tāmes izmaksas (Ls)</t>
  </si>
  <si>
    <t> Tai skaitā</t>
  </si>
  <si>
    <t> darba alga (Ls)</t>
  </si>
  <si>
    <t> materiāli (Ls)</t>
  </si>
  <si>
    <t> mehānismi (Ls)</t>
  </si>
  <si>
    <t>  </t>
  </si>
  <si>
    <t>Kopējas izmaksas</t>
  </si>
  <si>
    <t>Kopējā līgumcena (kopējas izmaksas +Pasūtītāja Finanšu rezerve)</t>
  </si>
  <si>
    <t>Pasūtītāja rezerve neparedzētiem darbiem( 5% no kopējām izmaksām)</t>
  </si>
  <si>
    <t>kompl.</t>
  </si>
  <si>
    <t>gb.</t>
  </si>
  <si>
    <t>kpl.</t>
  </si>
  <si>
    <t>Tāmes izmaksas:</t>
  </si>
  <si>
    <t>Izpildītājs:</t>
  </si>
  <si>
    <t>Nr.p.k.</t>
  </si>
  <si>
    <t>Kods  tāmes Nr.</t>
  </si>
  <si>
    <t>Kopā uz visu apjomu</t>
  </si>
  <si>
    <t>Laika norma (c/h)</t>
  </si>
  <si>
    <t xml:space="preserve">Kopā </t>
  </si>
  <si>
    <t>Daudzums</t>
  </si>
  <si>
    <t>Mērvienība</t>
  </si>
  <si>
    <t>( Ls )</t>
  </si>
  <si>
    <t xml:space="preserve">Vienības izmaksas </t>
  </si>
  <si>
    <t>Darbietilpība            ( c/h )</t>
  </si>
  <si>
    <t>Darba samaksas likme           ( Ls/h)</t>
  </si>
  <si>
    <t>Mehānismi                       ( Ls )</t>
  </si>
  <si>
    <t>Tiešās izmaksas kopā</t>
  </si>
  <si>
    <t>Darba devēja sociālais nodoklis  ( 24,09 % )</t>
  </si>
  <si>
    <t>Pavisam kopā</t>
  </si>
  <si>
    <t>Būvniecības koptāme</t>
  </si>
  <si>
    <t>Z.v.</t>
  </si>
  <si>
    <t>Objekta nosaukums</t>
  </si>
  <si>
    <t>Objekta izmaksas              ( Ls )</t>
  </si>
  <si>
    <t>dnn</t>
  </si>
  <si>
    <t>Ģeotekstila ieklāšana</t>
  </si>
  <si>
    <t>m2</t>
  </si>
  <si>
    <t>Mobilo torņa vai pacēlāju noma</t>
  </si>
  <si>
    <t>Ūdensvada plastmasas daudzslāņu caurules</t>
  </si>
  <si>
    <t>Porgumijas pretkondensācijas izolācija δ=12mm λ=0.034W/m°C</t>
  </si>
  <si>
    <t>Lodveida krāns</t>
  </si>
  <si>
    <t>Pretvārsts</t>
  </si>
  <si>
    <t>Mehāniskais filtrs</t>
  </si>
  <si>
    <t>Daudzplūsmu tipa ūdens mērītājs</t>
  </si>
  <si>
    <t>Laistīšanas krāns</t>
  </si>
  <si>
    <t>Aizsarguzmava ar smilts klājumu</t>
  </si>
  <si>
    <t>Jaucējkrāns roku mazgātnei</t>
  </si>
  <si>
    <t>Karstais un cirkulācijas ūdensvads S3; S4</t>
  </si>
  <si>
    <t>Akmens vates čaulu siltumizolācija δ=30mm; λ=0.034W/m°C</t>
  </si>
  <si>
    <t>Kanalizācija K1</t>
  </si>
  <si>
    <t>Plastmasas kanalizācijas caurules</t>
  </si>
  <si>
    <t>Skaņas izolācija</t>
  </si>
  <si>
    <t>Plastmasas pagrieziens 45°</t>
  </si>
  <si>
    <t>Plastmasas pagrieziens 90°</t>
  </si>
  <si>
    <t>Plastmasas trejgabals 45°</t>
  </si>
  <si>
    <t>Klozetpods ar skalojamo kasti ar taisno izlaidi</t>
  </si>
  <si>
    <t>WC līkums</t>
  </si>
  <si>
    <t>Uzmavas noslēgtapa</t>
  </si>
  <si>
    <t>Ūdensvads Ū1</t>
  </si>
  <si>
    <t>Tips, marka Ømm</t>
  </si>
  <si>
    <t>110x50</t>
  </si>
  <si>
    <t>Iekšējais ūdensvads un kanalizācija</t>
  </si>
  <si>
    <t>Grunts veids</t>
  </si>
  <si>
    <t>Iebūves dziļums</t>
  </si>
  <si>
    <t>2.00</t>
  </si>
  <si>
    <t>sausais</t>
  </si>
  <si>
    <t>Elektrības kabeļu aizsardzība</t>
  </si>
  <si>
    <t>Asfalta uzlaušana un atjaunošana</t>
  </si>
  <si>
    <t>3.00</t>
  </si>
  <si>
    <t>Ūdensvada aizsardzība</t>
  </si>
  <si>
    <t>Ø100</t>
  </si>
  <si>
    <t>t.m.</t>
  </si>
  <si>
    <t>manometrs</t>
  </si>
  <si>
    <t>mehāniskais filtrs</t>
  </si>
  <si>
    <t>LOKĀLĀ TĀME NR.01-04</t>
  </si>
  <si>
    <t>Izstrādājuma marka</t>
  </si>
  <si>
    <t>Datoru, telefonu tīkls</t>
  </si>
  <si>
    <t>Ugunsdzēsības automātiskās signalizācijas tīkli</t>
  </si>
  <si>
    <t>dolomīta šķembas fr. 0-32 mm</t>
  </si>
  <si>
    <t xml:space="preserve">Tas pats,  h=150 mm </t>
  </si>
  <si>
    <t>betona bruģis b=60 mm</t>
  </si>
  <si>
    <t>cementa nostiprinājums</t>
  </si>
  <si>
    <t xml:space="preserve">Pinus mugo kalnu priede 0,5 </t>
  </si>
  <si>
    <t xml:space="preserve">Juniperus x media Pfliizeriana Klājeniskais kadiķis 0,3-0,4 </t>
  </si>
  <si>
    <t>Pentaphylloides fruti cosa „Red Ace” Parastās klinšrozītes šķirne 0,3-0,4 - 76</t>
  </si>
  <si>
    <t>Pentaphylloides fruti cosa „Longacre” Parastās klinšrozītes šķirne 0,3-0,4 - 20</t>
  </si>
  <si>
    <t xml:space="preserve">Rudbeckia speciosa Krāšņā rudbekija 0,4 </t>
  </si>
  <si>
    <t>Sīpolpukes</t>
  </si>
  <si>
    <t>Crocus korolkowii „Mountain Glory” Korolkova krokusa šķirne 0,15</t>
  </si>
  <si>
    <t>m3</t>
  </si>
  <si>
    <t>Iekšējais ūdensvads  un kanalizācija</t>
  </si>
  <si>
    <t xml:space="preserve"> Ugunsdzēsības automātiskās signalizācijas tīkli</t>
  </si>
  <si>
    <t xml:space="preserve"> Datoru, telefonu tīkls</t>
  </si>
  <si>
    <t xml:space="preserve">Par kopējo summu, Ls </t>
  </si>
  <si>
    <t xml:space="preserve"> Kopējā darbietilpība, c/h </t>
  </si>
  <si>
    <t>Marka, tips</t>
  </si>
  <si>
    <t>Izpilddokumentācija</t>
  </si>
  <si>
    <t>Iekārtas palaišana, regulēšana</t>
  </si>
  <si>
    <t>Katlu telpas</t>
  </si>
  <si>
    <t>kompl</t>
  </si>
  <si>
    <t>Pievienotās vērtības nodoklis (PVN 21%)</t>
  </si>
  <si>
    <t>Pievienotās vērtības nodoklis ( 21 % )</t>
  </si>
  <si>
    <t>LOKĀLĀ TĀME NR.01-05</t>
  </si>
  <si>
    <t>LOKĀLĀ  TĀME NR.01-07</t>
  </si>
  <si>
    <t>LOKĀLĀ  TĀME NR.01-12</t>
  </si>
  <si>
    <t>gb</t>
  </si>
  <si>
    <t>ģeocentra pakalpojumi, rakšanas atļauja, ceļu zīmes</t>
  </si>
  <si>
    <t>Ūdensapgāde un kanalizācijas ārējie tīkli</t>
  </si>
  <si>
    <t>Elektroapgāde ārējie tīkli</t>
  </si>
  <si>
    <t> Darbietilpība (c/h)</t>
  </si>
  <si>
    <t>Būvlaukuma iekārtošana un uzturēšana: pagaidu būvlaukuma norobežojošā sēta, pagaidu ceļi, laukumi, materiālu novietnes,tualetes,strādnieku un darba vadītāja vagoni, instrumentu konteineri, ūdensvada, kanalizācijas,elektro pagaidu pieslēgumi, apsardze, torņk</t>
  </si>
  <si>
    <t>Ķieģeļu starpsienu mūrēšana</t>
  </si>
  <si>
    <t>Montāžas materiāli</t>
  </si>
  <si>
    <t>Izpildītājs</t>
  </si>
  <si>
    <t>Tranšejas rakšana kabelim</t>
  </si>
  <si>
    <t>Grunts izstrāde bez mehānismu pielietošanas 2.kategorijas gruntīs</t>
  </si>
  <si>
    <t>c/h</t>
  </si>
  <si>
    <t xml:space="preserve">Tranšeju aizbēršana  mehanizēti </t>
  </si>
  <si>
    <t>Izpilddokumentācijas izstrāde</t>
  </si>
  <si>
    <t>Ģeodēzija</t>
  </si>
  <si>
    <t xml:space="preserve"> Pasūtītājs: Kandavas novada dome</t>
  </si>
  <si>
    <t>Objekta nosaukums: "Valsts nozīmes arhitektūras un arheoloģijas pieminekļu Kandavas viduslaiku pils, pilsdrupas un Pulvertornis" rekonstrukcija, renovācija un konservācija Pils iela 4, Liela iela 1A, Kandavā</t>
  </si>
  <si>
    <t>Objekta adrese:          Pils iela 4, Liela iela 1A, Kandavā</t>
  </si>
  <si>
    <t>Pasūtītājs: Kandavas novada dome</t>
  </si>
  <si>
    <t>rekonstrukcija, renovācija un konservācija Pils iela 4, Liela iela 1A, Kandavā</t>
  </si>
  <si>
    <t>1. Demontāžas un sagatavošanas darbi</t>
  </si>
  <si>
    <t>Esošā jumta seguma  demontāža</t>
  </si>
  <si>
    <t>Ūdens sildītājs, V=15l</t>
  </si>
  <si>
    <t>Plastmasas revīzija ar vāku</t>
  </si>
  <si>
    <t>VIADRUS BOHEMIA (ar kājām) radiators komplektā ar  atgaisotāju un korķi</t>
  </si>
  <si>
    <t xml:space="preserve">radiatora  vārsts "Heimeier" Mikrotherm </t>
  </si>
  <si>
    <t>radiatora regulējošais vārsts "Heimeier" Regulux</t>
  </si>
  <si>
    <t>cietā vara caurule</t>
  </si>
  <si>
    <t>vara cauruļvadu veidgabali (104 gab.)</t>
  </si>
  <si>
    <t>cauruļvadu stiprinājumi un balsti</t>
  </si>
  <si>
    <t>montāžas komplekts, palīgmateriāli</t>
  </si>
  <si>
    <t>3 sekcijas</t>
  </si>
  <si>
    <t>5 sekcijas</t>
  </si>
  <si>
    <t>6 sekcijas</t>
  </si>
  <si>
    <t>11 sekcijas</t>
  </si>
  <si>
    <t>18 sekcijas</t>
  </si>
  <si>
    <t>Dn15</t>
  </si>
  <si>
    <t>Dn20</t>
  </si>
  <si>
    <t>Ø15</t>
  </si>
  <si>
    <t>Ø18</t>
  </si>
  <si>
    <t>Ø22</t>
  </si>
  <si>
    <t>Ø28</t>
  </si>
  <si>
    <t>dažādi</t>
  </si>
  <si>
    <t>Siltumapgāde, siltummezgla apsaite</t>
  </si>
  <si>
    <t>rūpnieciski izolēti c/v Rehau RAUTHERMEX DUO 32+32/111</t>
  </si>
  <si>
    <t>rūpnieciski izolētu cauruļvadu veidgabali, montāžas komplekts</t>
  </si>
  <si>
    <t>cirkulācijas sūknis Grundfos UPS 15-30-130 (0,28 l/s; 23,8 kPa)</t>
  </si>
  <si>
    <t>ārgaisa temperatūras sensors Danfoss ESMT</t>
  </si>
  <si>
    <t>telpas temperatūras sensors Danfoss ESM-10</t>
  </si>
  <si>
    <t>apkures sistēmas regulators Danfoss ECL Comfort 200</t>
  </si>
  <si>
    <t>regulatora lietotāja karte Danfoss ECL P30</t>
  </si>
  <si>
    <t>vājstrāvu elektroinstalācija</t>
  </si>
  <si>
    <t>gaisa un netīrumu atdalītājs Zeparo ZUKM 25</t>
  </si>
  <si>
    <t>izplešanās tvertne Pneumatex Statico SD 35.3</t>
  </si>
  <si>
    <t>izplešanās tvertnes noslēgarmatūra Pneumatex DLV 20</t>
  </si>
  <si>
    <t xml:space="preserve">drošības vārsts Pneumatex DSV 20-3,0 H </t>
  </si>
  <si>
    <t>c/v virsmas temperatūras sensors Danfoss ESM-11</t>
  </si>
  <si>
    <t xml:space="preserve">vienvirziena vārsts </t>
  </si>
  <si>
    <t>lodveida vārsts</t>
  </si>
  <si>
    <t xml:space="preserve">termometrs </t>
  </si>
  <si>
    <t>termometra čaula</t>
  </si>
  <si>
    <t>manometra krāns</t>
  </si>
  <si>
    <t>vara cauruļvadu veidgabali</t>
  </si>
  <si>
    <t>Dn25</t>
  </si>
  <si>
    <t>trīsceļu vārsts ar motoru , Kv=4,5</t>
  </si>
  <si>
    <t>ventilators "S&amp;P" SILENT-100 CRZ</t>
  </si>
  <si>
    <t>gaisa vads no cinkotā skārda</t>
  </si>
  <si>
    <t xml:space="preserve">fasādes metāla reste </t>
  </si>
  <si>
    <t>Ventilācijas sistēma</t>
  </si>
  <si>
    <t>T=0-120°C</t>
  </si>
  <si>
    <t>□</t>
  </si>
  <si>
    <t>Plastmasas PE ūdensvada caurule</t>
  </si>
  <si>
    <t>Ūdensvada dzelzsbetona grodu aka ar peldošu ķeta vāku</t>
  </si>
  <si>
    <t xml:space="preserve">Pazemes aizbīdnis ar atloku </t>
  </si>
  <si>
    <t xml:space="preserve">Atloku trejgabals </t>
  </si>
  <si>
    <t>100x50</t>
  </si>
  <si>
    <t>Daudzplūsmu ūdens mērītājs</t>
  </si>
  <si>
    <t>Pieslēgums pie esošā ūdensvada tīkla</t>
  </si>
  <si>
    <t>Šķērsojums ar esošo komunikāciju</t>
  </si>
  <si>
    <t>1.50</t>
  </si>
  <si>
    <t>Kanalizācijas dzelzsbetona grodu aka ar peldošu ķeta vāku</t>
  </si>
  <si>
    <t>Pieslēgums pie esošas kanalizācijas</t>
  </si>
  <si>
    <t>Šķērsojums ar eksistējošo komunikāciju</t>
  </si>
  <si>
    <t>Latojuma-dēļu klāja demontāža</t>
  </si>
  <si>
    <t>Nesošo jumta konstrukciju daļēja demontāža (jumta laukums ~202 m2)</t>
  </si>
  <si>
    <t>Mūrēto skursteņu  demontāža (daļēji, augšēja bojāta daļa)</t>
  </si>
  <si>
    <t>Logu bloku demontāža</t>
  </si>
  <si>
    <t>Durvju bloku demontāža</t>
  </si>
  <si>
    <t>Koka siju (pārseguma) demontāža - 2.stāvs</t>
  </si>
  <si>
    <t>Sienu apmetuma rūpīga demontāža restaurējamās telpās</t>
  </si>
  <si>
    <t>Sienu apmetuma rūpīga demontāža ārpuses</t>
  </si>
  <si>
    <t>Pamatu (akmens, ķieģeļi) daļēja demontāža pagalma pusē un iekša, t.sk. atbrīvošana no būvgružiem</t>
  </si>
  <si>
    <t>Aizmūrēto durvju aiļu izkalšana ķieģeļu sienās</t>
  </si>
  <si>
    <t>Būvgružu savākšana, iekraušana konteineros, iesk. konteineru īri</t>
  </si>
  <si>
    <t xml:space="preserve">Akmens un betona bruģakmeņu demontāža gar ēkas pamatiem , nokraujot to kaudzēs </t>
  </si>
  <si>
    <t>Citi saistītie ar demontāžu un sagatavošanu restaurācijai darbi</t>
  </si>
  <si>
    <t>2. Zemes darbi un 0 cikla izbūve</t>
  </si>
  <si>
    <t>Pamatu pastiprināšana ar silikatizācijas metodi (iespējamais variants)</t>
  </si>
  <si>
    <t>100</t>
  </si>
  <si>
    <t>18</t>
  </si>
  <si>
    <t>19</t>
  </si>
  <si>
    <t>20</t>
  </si>
  <si>
    <t>21</t>
  </si>
  <si>
    <t>Pamatu aizbēršana un blietēšana roku darbā ar esošo grunti</t>
  </si>
  <si>
    <t>22</t>
  </si>
  <si>
    <t>Grunts izstrādāšana ēkā ar roku darba spēku</t>
  </si>
  <si>
    <t>23</t>
  </si>
  <si>
    <t>Betons 25</t>
  </si>
  <si>
    <t>Stiegrojums</t>
  </si>
  <si>
    <t>t</t>
  </si>
  <si>
    <t>Veidņi</t>
  </si>
  <si>
    <t>Iebetonējamās daļas un savienojošās caurules</t>
  </si>
  <si>
    <t>Metāla konstrukcijas</t>
  </si>
  <si>
    <t>Kanālu kalšana pamatos un iekšējos sienās</t>
  </si>
  <si>
    <t>3. Sienas</t>
  </si>
  <si>
    <t>Ķieģeļu posmu mūrējuma nojaukšana, aiļu, nišu un eju atjaunošana</t>
  </si>
  <si>
    <t>Ķieģeļu sienu virsmu restaurācija 1 ķieģeļa dziļumā</t>
  </si>
  <si>
    <t>Plaisu – rievu injicēšana ķieģeļu sienā ar plastificētu kaļķu javu</t>
  </si>
  <si>
    <t>Ķieģeļu sienu šuvju restaurācija ar kaļķu - grants javu</t>
  </si>
  <si>
    <t>Fasādes  mūra virsmu (apmetums) apstrāde ar virsmas nostiprinātāju un bezkrāsainu hidrofobu</t>
  </si>
  <si>
    <t>Ārējo inventāra sastatņu montāža un demontāža, īre</t>
  </si>
  <si>
    <t>Iekšējo inventāra sastatņu montāža un demontāža. Īre</t>
  </si>
  <si>
    <t>Ķieģeļu sienu posmu, dzegas, ailu, nišu, eju, palodžu, kāpienu, attika, sētas, biforiju restaurācija</t>
  </si>
  <si>
    <t>Arku un velvju sākuma fragmentu restaurācija</t>
  </si>
  <si>
    <t>Iekštelpu ķieģeļa mūra virsmu apstrāde ar virsmas nostiprinātāju</t>
  </si>
  <si>
    <t>Dabīgā akmens elementu atsāļošana ar kompresēm, divas reizes</t>
  </si>
  <si>
    <t>Vara skārda seguma iestrāde palodzēm un dzegām</t>
  </si>
  <si>
    <t>Palodžu iesegšana ar māla flīžu segumu un hidroizolāciju</t>
  </si>
  <si>
    <t>Fasādes skalošana ar augstspiediena ūdens strūklu</t>
  </si>
  <si>
    <t>Mūra atsāļošana ar kompresēm fasādes remontdarbu laikā, divas reizes</t>
  </si>
  <si>
    <t>Ailu pagaidu nostiprināšana ar koka konstrukcijām</t>
  </si>
  <si>
    <t>Ligzdu kalšana un aiztaisīšana sienās</t>
  </si>
  <si>
    <t>Dz.betona konstrukciju demontāža</t>
  </si>
  <si>
    <t>Metāla konstrukciju demontāža</t>
  </si>
  <si>
    <t>Ieliekamo detaļu izgatavošana, montāža</t>
  </si>
  <si>
    <t>Java</t>
  </si>
  <si>
    <t>Javas izlīdzinošā kārta virs mūrējuma</t>
  </si>
  <si>
    <t>Kāpņu margu ar rokturi montāža</t>
  </si>
  <si>
    <t xml:space="preserve">Kāpņu margas ar rokturi </t>
  </si>
  <si>
    <t>Grunts planēšana</t>
  </si>
  <si>
    <t>Smilts pabērums, blietēšana</t>
  </si>
  <si>
    <t>Smilts b=60mm</t>
  </si>
  <si>
    <t>Flīžu līme</t>
  </si>
  <si>
    <t>Šuvju aizpildīšanas materiāls</t>
  </si>
  <si>
    <t>Dēļu klāja slīpēšana, beicēšana, lakošana</t>
  </si>
  <si>
    <t>Laka</t>
  </si>
  <si>
    <t>Beice</t>
  </si>
  <si>
    <t>Ķieģeļi</t>
  </si>
  <si>
    <t>Stiklota siena 1.stāva otrajā līmenī un vējtverim</t>
  </si>
  <si>
    <t xml:space="preserve">Stiklota siena </t>
  </si>
  <si>
    <t>Starpsienas apdare</t>
  </si>
  <si>
    <t>Grunts</t>
  </si>
  <si>
    <t>Krāsa (izgatavota uz vietas kaļķu krāsa)</t>
  </si>
  <si>
    <t>Koka bloku montāža</t>
  </si>
  <si>
    <t>Ārdurvju bloku montāža</t>
  </si>
  <si>
    <t>Atjaunot apmetumu ieejas portālam,dzegām,antīkām,profilētām joslām, aiļu slīpnēm u.c.</t>
  </si>
  <si>
    <t xml:space="preserve">Kaļķu apmetums </t>
  </si>
  <si>
    <t>Kaļķu apmetums fasādei un žogam</t>
  </si>
  <si>
    <t>Apmesto virsmu krāsošana bez špaktelēšanas</t>
  </si>
  <si>
    <t>Krāsa silikāta</t>
  </si>
  <si>
    <t>Koka un metāla detaļu krāsošana ar lineļļas krāsu</t>
  </si>
  <si>
    <t>Lineļļas krāsa</t>
  </si>
  <si>
    <t>Iekšējo sienu apmešana</t>
  </si>
  <si>
    <t>Griestu apdare</t>
  </si>
  <si>
    <t>Krāsa (lakojums)</t>
  </si>
  <si>
    <t>Sienu flīzēšana</t>
  </si>
  <si>
    <t>Keramikas flīzes</t>
  </si>
  <si>
    <t>Mazgājams speciālais krāsojums akmeņu iekšsienām</t>
  </si>
  <si>
    <t xml:space="preserve">No koka izgatavot, uzstādīt un nojaukt inventāra sastatnes </t>
  </si>
  <si>
    <t>Pagaidu sētas montāža un demontāža uz ielas ar norobežojumu gājējiem</t>
  </si>
  <si>
    <t>Demontētā ietves bruģējuma atjaunošana uz blietētas smilts kārtas, izmantojot demontēto bruģi</t>
  </si>
  <si>
    <t>Arheoloģiskas uzraudzības izmaksas</t>
  </si>
  <si>
    <t>Būvgružu izvākšana, transportēšana uz izgāztuvi</t>
  </si>
  <si>
    <t>Betons B25</t>
  </si>
  <si>
    <t>1.stāva dz/betona sienas</t>
  </si>
  <si>
    <t>1.stāva dz/betona grīdas konstrukcija asis 1-2, A-D</t>
  </si>
  <si>
    <t>Metāla fibras TABIX 25 kg/m3 vai ekvivalents</t>
  </si>
  <si>
    <t>Tvaika izolācija PE plēve, t=0,2 mm</t>
  </si>
  <si>
    <t>Ekstrudēts putupolistirols, b=50 mm</t>
  </si>
  <si>
    <t>Škembas</t>
  </si>
  <si>
    <t>1.stāva esošo mūra sienu remonts un pārsedzes</t>
  </si>
  <si>
    <t>Mitruma izolējoša HDPE ciļņotā ģeomembrāna</t>
  </si>
  <si>
    <t>1.stāva dz/betona pārsegums asīs 1-2, A-D</t>
  </si>
  <si>
    <t>1.stāva dz/betona pārsegums asīs 2-3, A-D</t>
  </si>
  <si>
    <t>1.stāvs</t>
  </si>
  <si>
    <t>2.stāvs</t>
  </si>
  <si>
    <t>2.stāva esošo mūra sienu remonts un pārsedzes</t>
  </si>
  <si>
    <t>Stiegra Ǿ 5 Bp-I, L=50,0 m</t>
  </si>
  <si>
    <t xml:space="preserve">2.stāva dz/betona pārsegums </t>
  </si>
  <si>
    <t>Stiegra Ǿ 10 AIII, s.150x150, L=495,0 m</t>
  </si>
  <si>
    <t>Stiegra Ǿ 10 AIII, s.150x150, L=25,0 m</t>
  </si>
  <si>
    <t>Stiegra Ǿ 20 AIII, s.150x150, L=45,0 m</t>
  </si>
  <si>
    <t>Stiegra Ǿ 10 AIII, s.150x150, L=420,0 m</t>
  </si>
  <si>
    <t>Stiegra Ǿ 5 Bp-I, s.150x150, L=420,0 m</t>
  </si>
  <si>
    <t>Stiegra Ǿ 10 AIII, s.150x150, L=440,0 m</t>
  </si>
  <si>
    <t>Stiegra Ǿ 5 Bp-I, s.150x150, L=440,0 m</t>
  </si>
  <si>
    <t>Stiegra Ǿ 20 AIII, s.150x150, L=40,0 m</t>
  </si>
  <si>
    <t>Stiegra Ǿ 10 AIII, s.150x150, L=220,0 m</t>
  </si>
  <si>
    <t>Stiegra Ǿ 5 Bp-I, s.150x150, L=220,0 m</t>
  </si>
  <si>
    <t>2.stāva koka siju pārsegums</t>
  </si>
  <si>
    <t>Koka sija 160x240(h)x4100, 8 gab.</t>
  </si>
  <si>
    <t xml:space="preserve">Metāla skava Ǿ 6 mm </t>
  </si>
  <si>
    <t>Koka sija 160x240(h)x3900, 5 gab.</t>
  </si>
  <si>
    <t>Koka sija 160x240(h)x3000, 5 gab.</t>
  </si>
  <si>
    <t>3.stāvs</t>
  </si>
  <si>
    <t>3.stāva esošo mūra sienu remonts un pārsedzes</t>
  </si>
  <si>
    <t>Stiegra Ǿ 5 Bp-I, L=44,0 m</t>
  </si>
  <si>
    <t>3.stavā ārsienu augšdaļas (~ 500 mm) pārmūrēšana pa posmiem</t>
  </si>
  <si>
    <t>Stiegra Ǿ 5 Bp-I, L=3100,0 m</t>
  </si>
  <si>
    <t>Vecie māla ķieģeļi (mūris)</t>
  </si>
  <si>
    <t>Bēniņu stāvs</t>
  </si>
  <si>
    <t>Bēniņu stāva sijas un jumta krēls</t>
  </si>
  <si>
    <t>Mūrlata sija 240x240x12100, 6 gab.</t>
  </si>
  <si>
    <t>Koka sija 240x240x5860, 3.gab.</t>
  </si>
  <si>
    <t>Koka sija 240x240x5120, 2.gab.</t>
  </si>
  <si>
    <t>Koka sija 240x240x3660, 2.gab.</t>
  </si>
  <si>
    <t>Koka sija 160x240 (h), L(kopā)=38,0 m</t>
  </si>
  <si>
    <t>Koka statnis 160x160x2800, 70 gab.</t>
  </si>
  <si>
    <t>Jumta spāres</t>
  </si>
  <si>
    <t>Diagonālspāre 160x240(h)x9700, 2 gab.</t>
  </si>
  <si>
    <t>Diagonālspāre 160x240(h)x9900, 2 gab.</t>
  </si>
  <si>
    <t>Spāre 160x240(h), L(kopā)=125,0 m</t>
  </si>
  <si>
    <t>Krēsla sija 240x160(h), L(kopā)=16,0 m</t>
  </si>
  <si>
    <t>Atgāžņi 160x160, L(kopā)=20,0 m</t>
  </si>
  <si>
    <t>Papildu spāre 90x160(h), L(kopā)=125,0 m</t>
  </si>
  <si>
    <t>Stiegra Ǿ 20 AIII,  L=25,0 m</t>
  </si>
  <si>
    <t>Latojums (brusas 50x50) , s.400</t>
  </si>
  <si>
    <t>Griestu beicētu dēļu apdare</t>
  </si>
  <si>
    <t>Tvaika izolācijas plēve, t=0,2 mm</t>
  </si>
  <si>
    <t>Siltumizolācija PAROC UNS 37, T=50 mm</t>
  </si>
  <si>
    <t>Siltumizolācija PAROC UNS 37, T=100 mm</t>
  </si>
  <si>
    <t>Siltuizolācijas pretvēja plāksne PAROC WAS 25t, t=30 mm</t>
  </si>
  <si>
    <t>Brusas plāksnes stiprinašanai 30x30</t>
  </si>
  <si>
    <t>Gaisa škīrkārta, piespiedlata 50x50(h), t=50 mm</t>
  </si>
  <si>
    <t>Pretkondensāta plēve (ievadīt notekrenē)</t>
  </si>
  <si>
    <t>Gaisa škīrkārta, piespiedlata 50x25(h), t=250 mm</t>
  </si>
  <si>
    <t>Latojums atbilstoši jumta kārniņiem, t=40 mm</t>
  </si>
  <si>
    <t>Papildelementi</t>
  </si>
  <si>
    <t>Skursteņa gala parmūrešana</t>
  </si>
  <si>
    <t>Stiklo aizsardzošo konstrukciju izbūve virs skursteņa</t>
  </si>
  <si>
    <t>Stiegra Ǿ 10 AIII, s.150x150, L=175,0 m</t>
  </si>
  <si>
    <t>Stiegra Ǿ 5 Bp-I, s.150x150, L=190,0 m</t>
  </si>
  <si>
    <t>Vidēji rupja smilts</t>
  </si>
  <si>
    <t>Kāpnes DK2</t>
  </si>
  <si>
    <t>Koka pakāpiens 900x250x40</t>
  </si>
  <si>
    <t>Ķimiskais enkurs HILTI HIT-HY 150; M16x120</t>
  </si>
  <si>
    <t>□ 100x100x5, L=4,85 m</t>
  </si>
  <si>
    <t>-220x220x10</t>
  </si>
  <si>
    <t>−100x100x4</t>
  </si>
  <si>
    <t>□100x100x5, L=5,05</t>
  </si>
  <si>
    <t>−150x100x4</t>
  </si>
  <si>
    <t>−100x60x4</t>
  </si>
  <si>
    <t>−100x40x4</t>
  </si>
  <si>
    <t>Klinkera bruģakmens (flīzēšana, mūrēšana)</t>
  </si>
  <si>
    <t>Koka dēļi t=40 mm (grīda seguma izbūve)</t>
  </si>
  <si>
    <t>Jumta kārniņu seguma konstrukcija (atjaunošana un jaunbūvējama)</t>
  </si>
  <si>
    <t xml:space="preserve">Kāpnes </t>
  </si>
  <si>
    <t>Kāpņu laida sija KL1, 2 gab. t.sk. elementi</t>
  </si>
  <si>
    <t>Kāpņu laida sija KL2, 2 gab. t.sk. elementi</t>
  </si>
  <si>
    <t>Jumta kārniņu (holandiešu tipa) segums  (atjaunošana vai jaunbūvējama)</t>
  </si>
  <si>
    <t>Karnizu daļas beicētu dēļu apšūvums</t>
  </si>
  <si>
    <t>Pamatu atrakšana roku darbā, t.sk. no iekšpuses</t>
  </si>
  <si>
    <t>72</t>
  </si>
  <si>
    <t>Pamatu remonts pirms hidroizolācijas, iesk. veidņošanas darbus un pamatnes sagatavošanu (remonts)</t>
  </si>
  <si>
    <t>Ārsienu  horizontālā hidroizolācija ar HDPE ciļnota ģeomembranu pa ēkas perimetru</t>
  </si>
  <si>
    <t>64</t>
  </si>
  <si>
    <t>Horizontālā hidroizolācija no mīkstiem ruļļu materiāliem pamatiem divās kārtās (iekšā)</t>
  </si>
  <si>
    <t>117,6</t>
  </si>
  <si>
    <t>Sūkņu bedru, kanāla un šahtu dzesēšanas agregātiem, dz.betona konstrukcijas grīdai, sienām, pārsegumiem izbūve</t>
  </si>
  <si>
    <t xml:space="preserve">100m2 </t>
  </si>
  <si>
    <t>Logu un durvju ailu dalījumu mūrējuma atjaunošana</t>
  </si>
  <si>
    <t>Dažadi darbi</t>
  </si>
  <si>
    <t>Ķieģeļu sienu virsmu restaurācija 1/2 ķieģeļa dziļumā, t.sk. jauno sienu izbūve</t>
  </si>
  <si>
    <t>Koka (~ 500 mm platumā) iekšējās palodzes montāža</t>
  </si>
  <si>
    <t>Ārējo skārda palodžu montāža (~ 2500 mm platumā)</t>
  </si>
  <si>
    <t>L-1 - Verams logs, beicēta koka rāmis, Tripleksa stikla pakete, stikla loksnes biezums 4 mm, loga siltumizolācijas koef. U‹=1.6. tonis no iekšpuses, furnituru precizēt autoruzradzības laikā, izm. 1100x1300</t>
  </si>
  <si>
    <t>L-2 - Verams logs, beicēta koka rāmis, Tripleksa stikla pakete, stikla loksnes biezums 4 mm, loga siltumizolācijas koef. U‹=1.6. tonis no iekšpuses, furnituru precizēt autoruzradzības laikā, izm. 1620x1100</t>
  </si>
  <si>
    <t>ILU-3 - Neverams logs, beicēta koka rāmis, Tripleksa stikla pakete, stikla loksnes biezums 4 mm, loga siltumizolācijas koef. U‹=1.6. tonis no iekšpuses, furnituru precizēt autoruzradzības laikā, izm. 1620x1100</t>
  </si>
  <si>
    <t>L-3 - Verams logs, beicēta koka rāmis, Tripleksa stikla pakete, stikla loksnes biezums 4 mm, loga siltumizolācijas koef. U‹=1.6. tonis no iekšpuses, furnituru precizēt autoruzradzības laikā, izm. 1100x1130</t>
  </si>
  <si>
    <t>D-1 - Sledzamas, stiklotas durvis, beicēta koka rāmis, tripleksa stikla pakete, stikla loksnes biezums 4 mm, loga siltumizolācijas koef. U‹=1.6. tonis no iekšpuses, furnituru precizēt autoruzradzības laikā, izm. 2150x1300</t>
  </si>
  <si>
    <t>D-2 - Sledzamas koka karkas durvis, apšutas ar beicētiem dēļiem, furnituru precizēt autoruzradzības laikā, izm. 2150x1100</t>
  </si>
  <si>
    <t>D-3 - Sledzamas, stiklotas durvis, beicēta koka rāmis, tripleksa stikla pakete, stikla loksnes biezums 4 mm, loga siltumizolācijas koef. U‹=1.6. tonis no iekšpuses, furnituru precizēt autoruzradzības laikā, izm. 2150x1100</t>
  </si>
  <si>
    <t>DU3 - Sledzamas, stiklotas durvis, beicēta koka rāmis, tripleksa stikla pakete, stikla loksnes biezums 4 mm, loga siltumizolācijas koef. U‹=1.6. tonis no iekšpuses, furnituru precizēt autoruzradzības laikā, izm. 2850x1900</t>
  </si>
  <si>
    <t>DU3 - Sledzamas, stiklotas durvis, beicēta koka rāmis, tripleksa stikla pakete, stikla loksnes biezums 4 mm, loga siltumizolācijas koef. U‹=1.6. tonis no iekšpuses, furnituru precizēt autoruzradzības laikā, izm. 2850x2100</t>
  </si>
  <si>
    <t>DU3 - Sledzamas, stiklotas durvis, beicēta koka rāmis, tripleksa stikla pakete, stikla loksnes biezums 4 mm, loga siltumizolācijas koef. U‹=1.6. tonis no iekšpuses, furnituru precizēt autoruzradzības laikā, izm. 2150x1100</t>
  </si>
  <si>
    <t xml:space="preserve"> krāsa (lakojums)</t>
  </si>
  <si>
    <t>24</t>
  </si>
  <si>
    <t>25</t>
  </si>
  <si>
    <t>4. Grīdas</t>
  </si>
  <si>
    <t>5. Starpsienas</t>
  </si>
  <si>
    <t>6. Ailu aizpildījums</t>
  </si>
  <si>
    <t>7. Ārējā apdare</t>
  </si>
  <si>
    <t>8. Iekšējā apdare</t>
  </si>
  <si>
    <t>9. Dažādi darbi</t>
  </si>
  <si>
    <t>10. Darbu organizācija, pagaidu komunikācijas, būvlaukuma iekārtošana un uzturēšana</t>
  </si>
  <si>
    <t>Kopā  pēc koeficienta</t>
  </si>
  <si>
    <t>Strūklaka</t>
  </si>
  <si>
    <t>Sekla baseina izbūve ar strūklaku</t>
  </si>
  <si>
    <t>Neparedzēti darbi strūklakai (apdare)</t>
  </si>
  <si>
    <t>Izcērtami krūmi</t>
  </si>
  <si>
    <t>Izcērtami koki</t>
  </si>
  <si>
    <t>Pārceļami gaismekļi</t>
  </si>
  <si>
    <t>Lietus notekas izbūve ar zemes darbiem</t>
  </si>
  <si>
    <r>
      <t>m3</t>
    </r>
  </si>
  <si>
    <t>Drenējošas smilts pamatnes h=400mm ierīkošana un tās blietēšana</t>
  </si>
  <si>
    <t>Drenējošas smilts pamatnes h=150mm ierīkošana un tās blietēšana</t>
  </si>
  <si>
    <t>Pamatnes ierīkošana no dolomīta šķembām un tā blietēšana h=250 mm</t>
  </si>
  <si>
    <t>betona bruģis b=80 mm</t>
  </si>
  <si>
    <t>Dabīga bruģakmens seguma ierīkošana</t>
  </si>
  <si>
    <t>Soliņi</t>
  </si>
  <si>
    <t>Atkritumu urnas</t>
  </si>
  <si>
    <t>Būvgružu savākšana, izvešana</t>
  </si>
  <si>
    <t>Laukumu planēšana</t>
  </si>
  <si>
    <t>Melnzemes ieklāšana</t>
  </si>
  <si>
    <t>Melnzeme, komposts</t>
  </si>
  <si>
    <t xml:space="preserve">Juniperus x media Old Gold Klājeniskais kadiķis 0,3-0,4 </t>
  </si>
  <si>
    <t>Astilbe x arendsi "Glut",Ārendsa astilbes šķirne</t>
  </si>
  <si>
    <t>Soliņu PLAZA UM387 uzstādīšana</t>
  </si>
  <si>
    <t>Tas pats atkritumu urnas REDONDA MAD PA642</t>
  </si>
  <si>
    <t>Drenējošas smilts pamatnes h=250mm ierīkošana un tās blietēšana</t>
  </si>
  <si>
    <t>Divasu ģeorežģis Tensar SS3d</t>
  </si>
  <si>
    <t>Betona bruģakmens seguma ierīkošana, h=5cm</t>
  </si>
  <si>
    <t>Šķembas seguma ierīkošana no dolomīta šķembām un tā blietēšana  h=150</t>
  </si>
  <si>
    <t>Šķembas seguma ierīkošana no dolomīta šķembām un tā blietēšana  h=250</t>
  </si>
  <si>
    <t>Esošās augsnes daļēja noņemšana, pārstrādāšana un izlīdzināšana atbilstoši projektam (~11734 m2)</t>
  </si>
  <si>
    <t>Panorāmas video sistēmas uzstādīšana, regulēšana</t>
  </si>
  <si>
    <t>sist</t>
  </si>
  <si>
    <t xml:space="preserve">Video kamera "PIH 7625DWPF " </t>
  </si>
  <si>
    <t>k.-ts.</t>
  </si>
  <si>
    <t xml:space="preserve">Video kamera "CHQ+C36DVF3 " </t>
  </si>
  <si>
    <t xml:space="preserve">Video kamera "CC8973 WD " </t>
  </si>
  <si>
    <t>PIH 510L</t>
  </si>
  <si>
    <t>PIH800II</t>
  </si>
  <si>
    <t>Objektīvs DW28120D</t>
  </si>
  <si>
    <t>Kronšteins V/kamerām</t>
  </si>
  <si>
    <t>LCD monitors 30"</t>
  </si>
  <si>
    <t>Asus LS201 monitors 20"</t>
  </si>
  <si>
    <t>Video stacija VIDEO Server RTD 16/400</t>
  </si>
  <si>
    <t>Vadības skapis 19"</t>
  </si>
  <si>
    <t>UPS</t>
  </si>
  <si>
    <t>Kabeļu montāža</t>
  </si>
  <si>
    <t>materiāli kabelim 4x2x0,5 300x1,05=</t>
  </si>
  <si>
    <t>Moduļa- 8 zonu paplašinātāja montāža</t>
  </si>
  <si>
    <t>Universālā LCD termināla montāža</t>
  </si>
  <si>
    <t>Infrasarkanā starojuma detektora montāža</t>
  </si>
  <si>
    <t>Magnētisko slēdžu montāža</t>
  </si>
  <si>
    <t>Trauksmes signālpogas montāža</t>
  </si>
  <si>
    <t>materiāli AS zonu kabelim 200x1,05=</t>
  </si>
  <si>
    <t>materiāli el.kab 3x1,5 10x1,05=</t>
  </si>
  <si>
    <t>Plastmasas caurules, elastīga d20-30mm</t>
  </si>
  <si>
    <t>apsardzes signalizācija</t>
  </si>
  <si>
    <t>Būves nosaukums:    apsardzes signalizācija</t>
  </si>
  <si>
    <t>Būves nosaukums:   Labiekārtošana un apzaļumošana. Ceļi, laukumi.</t>
  </si>
  <si>
    <t>Ugunsdzēsības automātiskās signalizācijas kontroles paneļa, adreses/analog. Sistēmas montāža</t>
  </si>
  <si>
    <t>mitrumizturīgais saplāksnis</t>
  </si>
  <si>
    <t>Ugunsgrēka dūmu, termiskais un analogu detektoru montāža</t>
  </si>
  <si>
    <t>Akumulatora bateriju montāža</t>
  </si>
  <si>
    <t>Detektoru montāžas bāzes ar īsslēguma izolatoru montāža</t>
  </si>
  <si>
    <t>Ugunsgrēka signālpoga, adreses montāža</t>
  </si>
  <si>
    <t>Kontroles (vadības), miniadreses un adreses moduļa montāža</t>
  </si>
  <si>
    <t>Montāžas boksu moduļiem montāža</t>
  </si>
  <si>
    <t>Sirēnas ar zibspuldzi montāža</t>
  </si>
  <si>
    <t>Releja montāža</t>
  </si>
  <si>
    <t>UL cilpas sirēna adresējamā montāža</t>
  </si>
  <si>
    <t>Ugunsgrēka izziņošanas ierīces (iekšējā sirēna) montāža</t>
  </si>
  <si>
    <t>Cilpu gala ierīces montāža</t>
  </si>
  <si>
    <t>Programmnodrošinājums</t>
  </si>
  <si>
    <t>materiāli signalizācijas kabeļiem 770x1,05=</t>
  </si>
  <si>
    <t>materiāli elektriskam kabelim 2x1,5mm2 NHXHX   250x1,05=</t>
  </si>
  <si>
    <t>Materiāli telefona un datortīklam</t>
  </si>
  <si>
    <t>PatchPanel 19'' 6 CAT FTP 24 ports</t>
  </si>
  <si>
    <t xml:space="preserve">Kabeļa vadu sadalījums uz Patch Panel CAT6 portiem </t>
  </si>
  <si>
    <t>Kabelis FTP 6 CAT</t>
  </si>
  <si>
    <t xml:space="preserve">m </t>
  </si>
  <si>
    <t>5E CAT FTP Patchcord 1m</t>
  </si>
  <si>
    <t>Kabeļu organizer 19''</t>
  </si>
  <si>
    <t>5. un 6.kategoriju kabeļa tehnisko parametru mērījumi</t>
  </si>
  <si>
    <t>6 CAT FTP Rozetes</t>
  </si>
  <si>
    <t>DEFEM kabeļu tilts</t>
  </si>
  <si>
    <t>Gofreta caurule d.20 mm</t>
  </si>
  <si>
    <t>Aparatūru skapis 42 U 19''</t>
  </si>
  <si>
    <t>8x rozetes 220 VAC bloks 19''</t>
  </si>
  <si>
    <t>Online UPS Fortis 2000 VA</t>
  </si>
  <si>
    <t>Barošanas sadale 220 VAC</t>
  </si>
  <si>
    <t>Zemes vads 6 kvmm</t>
  </si>
  <si>
    <t>Spaile Cu 11549 FI 6,10</t>
  </si>
  <si>
    <t>Automāts 220VAC 10 A</t>
  </si>
  <si>
    <t>Palīgmateriāli (saitīties, skrūves, stiprinājumi)</t>
  </si>
  <si>
    <t>Asfalta seguma ar pamatojumu uzlaušana</t>
  </si>
  <si>
    <t>Asfalta seguma ar pamatojumu atjaunošana</t>
  </si>
  <si>
    <t>Zālāju atjaunošana ar melnzemes kārtu 15sm</t>
  </si>
  <si>
    <t>LOKĀLĀ  TĀME NR.01-06</t>
  </si>
  <si>
    <t>Izziņošanas sistēma - video</t>
  </si>
  <si>
    <t>NR. 01-8</t>
  </si>
  <si>
    <t>NR. 01-9</t>
  </si>
  <si>
    <r>
      <t xml:space="preserve">Objekts: </t>
    </r>
    <r>
      <rPr>
        <sz val="11"/>
        <rFont val="Arial"/>
        <family val="2"/>
      </rPr>
      <t xml:space="preserve">"Valsts nozīmes arhitektūras un arheoloģijas pieminekļu Kandavas viduslaiku pils, pilsdrupas un Pulvertornis" </t>
    </r>
  </si>
  <si>
    <r>
      <t> </t>
    </r>
    <r>
      <rPr>
        <b/>
        <sz val="11"/>
        <rFont val="Arial"/>
        <family val="2"/>
      </rPr>
      <t>Kopā</t>
    </r>
  </si>
  <si>
    <r>
      <t> </t>
    </r>
    <r>
      <rPr>
        <i/>
        <sz val="11"/>
        <rFont val="Arial"/>
        <family val="2"/>
      </rPr>
      <t>t.sk. darba aizsardzība</t>
    </r>
  </si>
  <si>
    <r>
      <t> </t>
    </r>
    <r>
      <rPr>
        <b/>
        <sz val="11"/>
        <rFont val="Arial"/>
        <family val="2"/>
      </rPr>
      <t>Darba devēja sociālais nodoklis (24,09 %)</t>
    </r>
  </si>
  <si>
    <r>
      <t> </t>
    </r>
    <r>
      <rPr>
        <b/>
        <sz val="11"/>
        <rFont val="Arial"/>
        <family val="2"/>
      </rPr>
      <t>Kopēja līgumcena ar PVN</t>
    </r>
  </si>
  <si>
    <r>
      <t xml:space="preserve">Būves nosaukums: </t>
    </r>
    <r>
      <rPr>
        <sz val="11"/>
        <rFont val="Arial"/>
        <family val="2"/>
      </rPr>
      <t xml:space="preserve">"Valsts nozīmes arhitektūras un arheoloģijas pieminekļu Kandavas viduslaiku pils, pilsdrupas un Pulvertornis" </t>
    </r>
  </si>
  <si>
    <t>Teritorijas apgaismojums</t>
  </si>
  <si>
    <t>Kabeļu kaste</t>
  </si>
  <si>
    <t>Laika relejs ar 1 kanālu</t>
  </si>
  <si>
    <t>Kabelis</t>
  </si>
  <si>
    <t>Gala apdare</t>
  </si>
  <si>
    <t>PVC caurule guldīšanai zemē</t>
  </si>
  <si>
    <t>Dekoratīvs metāla balsts</t>
  </si>
  <si>
    <t>DZ/betona balsta pamatne</t>
  </si>
  <si>
    <t>Balsta dekoratīvs gaismeklis</t>
  </si>
  <si>
    <t>Automāts 1.p C 3A</t>
  </si>
  <si>
    <t>Spaile pieslēgumam</t>
  </si>
  <si>
    <t>Energoekonomiskā spuldze E-27</t>
  </si>
  <si>
    <t>Zemē iebūvējams gaismeklis IP 67</t>
  </si>
  <si>
    <t>Spuldze 26W</t>
  </si>
  <si>
    <t>v/A Si1 sadale 36 moduļiem, IP 44, un iekārtu</t>
  </si>
  <si>
    <t>Z/a rozete ar z/spaili IP 20</t>
  </si>
  <si>
    <t>Z/a rozete ar z/spaili IP 44</t>
  </si>
  <si>
    <t>V/a 1polīgs slēdzis IP 44</t>
  </si>
  <si>
    <t>Z/a 1 polīgs slēdzis-pārslēdzis IP 44</t>
  </si>
  <si>
    <t>Z/a grupu slēdzis 1+1 IP 20</t>
  </si>
  <si>
    <t>Z/a grupu slēdzis 1+1 IP 44</t>
  </si>
  <si>
    <t>Ventilātors</t>
  </si>
  <si>
    <t>Kārbas, zemapmetuma IP 20</t>
  </si>
  <si>
    <t>Kārbas, zemapmetuma IP 44</t>
  </si>
  <si>
    <t>Plastmasas kārba ar vāku</t>
  </si>
  <si>
    <t>PVC caurule</t>
  </si>
  <si>
    <t>Iekārts griestu gaismeklis ar spuldzi</t>
  </si>
  <si>
    <t>Sienas dekoratīvs gaismeklis ar spuldzi</t>
  </si>
  <si>
    <t>Griestu dekoratīvs gaismeklis ar spuldzi</t>
  </si>
  <si>
    <t>Sienas  gaismeklis ar spuldzi</t>
  </si>
  <si>
    <t>Sienā iebūvēts gaismeklis ar spuldzi</t>
  </si>
  <si>
    <t>Evakuācijas gaismeklis ar avārijas režīmu, 8W, h=1 st.</t>
  </si>
  <si>
    <t>Zemējuma konturs un zibens aizsardzība</t>
  </si>
  <si>
    <t>Elektrodz 20x4500 mm</t>
  </si>
  <si>
    <t>Uzgalis</t>
  </si>
  <si>
    <t>Spaile elektrodam</t>
  </si>
  <si>
    <t>Plakandzelzs</t>
  </si>
  <si>
    <t>Stieple</t>
  </si>
  <si>
    <t>RD6 stiprinājums uz jumta</t>
  </si>
  <si>
    <t>Uztvērēja stiprinājums</t>
  </si>
  <si>
    <t>RD6 stiprinājums pie mūra sienasUztvērēja stiprinājums</t>
  </si>
  <si>
    <t xml:space="preserve">Zibens uztvērējs 16x1500 mm </t>
  </si>
  <si>
    <t>Mērījuma spaile</t>
  </si>
  <si>
    <t>Potenciāla izlīdzināšanas spaile</t>
  </si>
  <si>
    <t>Savienojumspaile</t>
  </si>
  <si>
    <t>Antikorozijas lenta</t>
  </si>
  <si>
    <t>30x3,5</t>
  </si>
  <si>
    <t>RD10</t>
  </si>
  <si>
    <t>RD8</t>
  </si>
  <si>
    <t>157/F-VA-230</t>
  </si>
  <si>
    <t>163/70</t>
  </si>
  <si>
    <t>101/ALK</t>
  </si>
  <si>
    <t>ISO-A-500</t>
  </si>
  <si>
    <t>101/A</t>
  </si>
  <si>
    <t>1801VDE</t>
  </si>
  <si>
    <t>Apgaismojums Pulvertornis</t>
  </si>
  <si>
    <t>16A</t>
  </si>
  <si>
    <t>10A</t>
  </si>
  <si>
    <t>100x40</t>
  </si>
  <si>
    <t>25 mm</t>
  </si>
  <si>
    <t>50 mm</t>
  </si>
  <si>
    <t>MMJ-3x2,5</t>
  </si>
  <si>
    <t>MMJ-3x1,5</t>
  </si>
  <si>
    <t>MMJ-4x1,5</t>
  </si>
  <si>
    <t>LUKS-2</t>
  </si>
  <si>
    <t>C3A</t>
  </si>
  <si>
    <t>C10A</t>
  </si>
  <si>
    <t>C20A</t>
  </si>
  <si>
    <t>ABB</t>
  </si>
  <si>
    <t>EH011</t>
  </si>
  <si>
    <t>NYY-J-4x6</t>
  </si>
  <si>
    <t>NYY-J-4x4</t>
  </si>
  <si>
    <t>PKTE-0015</t>
  </si>
  <si>
    <t>PVC 50 mm</t>
  </si>
  <si>
    <t>55-8766-05-05</t>
  </si>
  <si>
    <t>60-9103-05-37</t>
  </si>
  <si>
    <t>4x10 mm</t>
  </si>
  <si>
    <t>NYM-2x1,5</t>
  </si>
  <si>
    <t>PETRA</t>
  </si>
  <si>
    <t>TC-DEL, G24</t>
  </si>
  <si>
    <t>30W</t>
  </si>
  <si>
    <t>Zemējuma kontūras mērījumi</t>
  </si>
  <si>
    <t>Kabelis balstā</t>
  </si>
  <si>
    <r>
      <t>m</t>
    </r>
    <r>
      <rPr>
        <vertAlign val="superscript"/>
        <sz val="11"/>
        <rFont val="Arial"/>
        <family val="2"/>
      </rPr>
      <t>3</t>
    </r>
  </si>
  <si>
    <t>Granīta ietvju apmaļu montāža</t>
  </si>
  <si>
    <t>Koka klucīšu segums, h=15 cm</t>
  </si>
  <si>
    <t>Velosipēdu statīvs Lappset NF 9020</t>
  </si>
  <si>
    <t>Rosa rugosa "Alba", "Pārsla", "Zaiga", "Guna", Rievoto rožu šķirnes šķirne 0,3-0,4 - 21</t>
  </si>
  <si>
    <t>1polīgs automāts</t>
  </si>
  <si>
    <t>3polīgs automāts</t>
  </si>
  <si>
    <t>Pazemes komunikāciju šķērsošana ( Šurfēšana )</t>
  </si>
  <si>
    <t>Pārkrituma montāžas akā</t>
  </si>
  <si>
    <t>Apsardzes signalizācija</t>
  </si>
  <si>
    <t>Neparedzēti restaurācijas darbi +/_ ~30%</t>
  </si>
  <si>
    <t>Būves nosaukums:    Būvkonstrukcijas</t>
  </si>
  <si>
    <t>Būves nosaukums:   Ventilācijas sistēma</t>
  </si>
  <si>
    <t>Būves nosaukums:   Apkure</t>
  </si>
  <si>
    <t>Būves nosaukums:    Siltumapgāde, siltummezgla apsaite</t>
  </si>
  <si>
    <t>Būves nosaukums:    Iekšējais ūdensvads un kanalizācija</t>
  </si>
  <si>
    <t>Būves nosaukums:   Ūdensapgāde un kanalizācijas ārējie tīkli</t>
  </si>
  <si>
    <t>Būves nosaukums:   Elektroapgāde</t>
  </si>
  <si>
    <t>Būves nosaukums:    Elektroapgāde ārējie tīkli</t>
  </si>
  <si>
    <t>Būves nosaukums:    Ugunsdzēsības automātiskās signalizācijas tīkli</t>
  </si>
  <si>
    <t>Būves nosaukums:    Datoru, telefonu tīkls</t>
  </si>
  <si>
    <t>Būves nosaukums:    Izziņošanas sistēma - video</t>
  </si>
  <si>
    <t>Liekās grunts slāņa izrakšana (roku darbs)</t>
  </si>
  <si>
    <t>Labiekārtošana un apzaļumošana</t>
  </si>
  <si>
    <t>NR. 01-15</t>
  </si>
  <si>
    <t>Ceļi, laukumi</t>
  </si>
  <si>
    <t>Labiekārtošana, apzaļumošana.</t>
  </si>
  <si>
    <t>LOKĀLĀ  TĀME NR.01-08</t>
  </si>
  <si>
    <t>LOKĀLĀ  TĀME NR.01-09</t>
  </si>
  <si>
    <t>Ceļi, laukumi.</t>
  </si>
  <si>
    <t>Materiālu  ( 5% ), grunts apmaiņas un būvgružu transporta izdevumi</t>
  </si>
  <si>
    <t>Peļņa  ( 5% )</t>
  </si>
  <si>
    <t>Virsizdevumi (5% ) t.sk. darba aizsardzība</t>
  </si>
  <si>
    <t>Materiālu  (5% ), grunts apmaiņas un būvgružu transporta izdevumi</t>
  </si>
  <si>
    <t>2012. gada  _______. __________________</t>
  </si>
  <si>
    <t xml:space="preserve">Labiekārtošana, apzaļumošana. </t>
  </si>
  <si>
    <r>
      <t xml:space="preserve">Būves adrese: </t>
    </r>
    <r>
      <rPr>
        <sz val="11"/>
        <rFont val="Arial"/>
        <family val="2"/>
      </rPr>
      <t xml:space="preserve">      Pils iela 4, Liela iela 10A, Kandavā</t>
    </r>
  </si>
  <si>
    <r>
      <t xml:space="preserve">Adrese: </t>
    </r>
    <r>
      <rPr>
        <sz val="11"/>
        <rFont val="Arial"/>
        <family val="2"/>
      </rPr>
      <t xml:space="preserve">  Pils iela 4, Liela iela 10A, Kandavā</t>
    </r>
  </si>
  <si>
    <r>
      <t> </t>
    </r>
    <r>
      <rPr>
        <b/>
        <sz val="11"/>
        <rFont val="Arial"/>
        <family val="2"/>
      </rPr>
      <t>Virsizdevumi (5%)</t>
    </r>
  </si>
  <si>
    <r>
      <t> </t>
    </r>
    <r>
      <rPr>
        <b/>
        <sz val="11"/>
        <rFont val="Arial"/>
        <family val="2"/>
      </rPr>
      <t>Peļņa (5 %)</t>
    </r>
  </si>
  <si>
    <t>Tāme sastādīta:</t>
  </si>
  <si>
    <t>Objekta adrese:          Pils iela 4, Liela iela 10A, Kandavā</t>
  </si>
  <si>
    <r>
      <t xml:space="preserve">Virsizdevumi ( 5% ) </t>
    </r>
    <r>
      <rPr>
        <i/>
        <sz val="11"/>
        <rFont val="Arial"/>
        <family val="2"/>
      </rPr>
      <t>t.sk. darba aizsardzība</t>
    </r>
  </si>
  <si>
    <r>
      <t xml:space="preserve">Virsizdevumi ( 5% ) </t>
    </r>
    <r>
      <rPr>
        <sz val="12"/>
        <rFont val="Arial"/>
        <family val="2"/>
      </rPr>
      <t>t.sk. darba aizsardzība</t>
    </r>
  </si>
  <si>
    <r>
      <t xml:space="preserve">Virsizdevumi ( 5% ) </t>
    </r>
    <r>
      <rPr>
        <i/>
        <sz val="11"/>
        <rFont val="Arial"/>
        <family val="2"/>
      </rPr>
      <t>t.sk. darba aizsardzība</t>
    </r>
  </si>
  <si>
    <t>Tāme sastādīta:ī</t>
  </si>
  <si>
    <r>
      <t xml:space="preserve">Virsizdevumi ( 5% ) </t>
    </r>
    <r>
      <rPr>
        <i/>
        <sz val="10"/>
        <rFont val="Arial"/>
        <family val="2"/>
      </rPr>
      <t>t.sk. darba aizsardzība</t>
    </r>
  </si>
  <si>
    <r>
      <t xml:space="preserve">Virsizdevumi ( 5% ) </t>
    </r>
    <r>
      <rPr>
        <i/>
        <sz val="10"/>
        <rFont val="Arial"/>
        <family val="2"/>
      </rPr>
      <t>t.sk. darba aizsardzība</t>
    </r>
  </si>
  <si>
    <t>Kanalizācija no plastmasas kanalizācijas caurulēm PP T8</t>
  </si>
</sst>
</file>

<file path=xl/styles.xml><?xml version="1.0" encoding="utf-8"?>
<styleSheet xmlns="http://schemas.openxmlformats.org/spreadsheetml/2006/main">
  <numFmts count="7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0.0"/>
    <numFmt numFmtId="173" formatCode="0&quot;cilv&quot;"/>
    <numFmt numFmtId="174" formatCode="_-* #,##0.00\ &quot;Ls.&quot;_-;\-* #,##0.00\ &quot;Ls.&quot;_-;_-* &quot;-&quot;??\ &quot;Ls.&quot;_-;_-@_-"/>
    <numFmt numFmtId="175" formatCode="_-* #,##0.0\ &quot;Ls&quot;_-;\-* #,##0.0\ &quot;Ls&quot;_-;_-* &quot;-&quot;??\ &quot;Ls&quot;_-;_-@_-"/>
    <numFmt numFmtId="176" formatCode="0.00;[Red]0.00"/>
    <numFmt numFmtId="177" formatCode="0.000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.00000"/>
    <numFmt numFmtId="187" formatCode="0.000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(* ###0_);_(* \(###0\);_(* &quot;-&quot;??_);_(@_)"/>
    <numFmt numFmtId="197" formatCode="_(* ###0.00_);_(* \(###0.00\);_(* &quot;-&quot;??_);_(@_)"/>
    <numFmt numFmtId="198" formatCode="_(* ###0.0_);_(* \(###0.0\);_(* &quot;-&quot;??_);_(@_)"/>
    <numFmt numFmtId="199" formatCode="0.0%"/>
    <numFmt numFmtId="200" formatCode="0.000%"/>
    <numFmt numFmtId="201" formatCode="0.0000%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_-* #,##0.000\ _L_s_-;\-* #,##0.000\ _L_s_-;_-* &quot;-&quot;??\ _L_s_-;_-@_-"/>
    <numFmt numFmtId="207" formatCode="0.00000000"/>
    <numFmt numFmtId="208" formatCode="0.0000000"/>
    <numFmt numFmtId="209" formatCode="0.000000"/>
    <numFmt numFmtId="210" formatCode="#,##0.00;[Red]\-#,##0.00;[Red]#,##0.00"/>
    <numFmt numFmtId="211" formatCode="#,##0.000;[Red]\-#,##0.000;[Red]#,##0.000"/>
    <numFmt numFmtId="212" formatCode="_-* #,##0.0_р_._-;\-* #,##0.0_р_._-;_-* &quot;-&quot;??_р_._-;_-@_-"/>
    <numFmt numFmtId="213" formatCode="_(* #,##0.0_);_(* \(#,##0.0\);_(* &quot;-&quot;??_);_(@_)"/>
    <numFmt numFmtId="214" formatCode="#,##0.00\ _L_s"/>
    <numFmt numFmtId="215" formatCode="_-* #,##0.00\ _-;\-* #,##0.00\ _-;_-* &quot;-&quot;??\ _-;_-@_-"/>
    <numFmt numFmtId="216" formatCode="0E+00"/>
    <numFmt numFmtId="217" formatCode="0.0E+00"/>
    <numFmt numFmtId="218" formatCode="_(* #,##0.000_);_(* \(#,##0.000\);_(* &quot;-&quot;??_);_(@_)"/>
    <numFmt numFmtId="219" formatCode="_-* #,##0.000_-;\-* #,##0.000_-;_-* &quot;-&quot;??_-;_-@_-"/>
    <numFmt numFmtId="220" formatCode="#,##0.00\ &quot;Ls&quot;"/>
    <numFmt numFmtId="221" formatCode="&quot;Jā&quot;;&quot;Jā&quot;;&quot;Nē&quot;"/>
    <numFmt numFmtId="222" formatCode="&quot;Patiess&quot;;&quot;Patiess&quot;;&quot;Aplams&quot;"/>
    <numFmt numFmtId="223" formatCode="&quot;Ieslēgts&quot;;&quot;Ieslēgts&quot;;&quot;Izslēgts&quot;"/>
    <numFmt numFmtId="224" formatCode="[$€-2]\ #\ ##,000_);[Red]\([$€-2]\ #\ ##,000\)"/>
    <numFmt numFmtId="225" formatCode="_-* #,##0.0_-;\-* #,##0.0_-;_-* &quot;-&quot;??_-;_-@_-"/>
    <numFmt numFmtId="226" formatCode="_-* #,##0_-;\-* #,##0_-;_-* &quot;-&quot;??_-;_-@_-"/>
    <numFmt numFmtId="227" formatCode="_-* #,##0.0000_-;\-* #,##0.0000_-;_-* &quot;-&quot;??_-;_-@_-"/>
  </numFmts>
  <fonts count="7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 Tilde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1"/>
      <name val="Arial"/>
      <family val="2"/>
    </font>
    <font>
      <sz val="11"/>
      <color indexed="1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0"/>
      <color indexed="2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sz val="10"/>
      <color indexed="8"/>
      <name val="MS Sans Serif"/>
      <family val="2"/>
    </font>
    <font>
      <b/>
      <i/>
      <sz val="11"/>
      <name val="Arial"/>
      <family val="2"/>
    </font>
    <font>
      <vertAlign val="subscript"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20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20"/>
      <name val="Arial"/>
      <family val="2"/>
    </font>
    <font>
      <vertAlign val="superscript"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Times New Roman"/>
      <family val="1"/>
    </font>
    <font>
      <b/>
      <i/>
      <sz val="11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20"/>
      <name val="Arial"/>
      <family val="2"/>
    </font>
    <font>
      <b/>
      <sz val="12"/>
      <color indexed="10"/>
      <name val="Arial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0" fontId="62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6" fillId="0" borderId="0">
      <alignment/>
      <protection/>
    </xf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</cellStyleXfs>
  <cellXfs count="840">
    <xf numFmtId="0" fontId="0" fillId="0" borderId="0" xfId="0" applyAlignment="1">
      <alignment/>
    </xf>
    <xf numFmtId="0" fontId="0" fillId="33" borderId="0" xfId="63" applyFont="1" applyFill="1">
      <alignment/>
      <protection/>
    </xf>
    <xf numFmtId="0" fontId="0" fillId="33" borderId="0" xfId="73" applyFont="1" applyFill="1">
      <alignment/>
      <protection/>
    </xf>
    <xf numFmtId="0" fontId="0" fillId="33" borderId="0" xfId="63" applyFont="1" applyFill="1" applyBorder="1">
      <alignment/>
      <protection/>
    </xf>
    <xf numFmtId="0" fontId="0" fillId="0" borderId="0" xfId="63" applyFont="1">
      <alignment/>
      <protection/>
    </xf>
    <xf numFmtId="2" fontId="4" fillId="33" borderId="0" xfId="63" applyNumberFormat="1" applyFont="1" applyFill="1" applyBorder="1" applyProtection="1">
      <alignment/>
      <protection hidden="1"/>
    </xf>
    <xf numFmtId="0" fontId="4" fillId="33" borderId="0" xfId="63" applyFont="1" applyFill="1">
      <alignment/>
      <protection/>
    </xf>
    <xf numFmtId="0" fontId="0" fillId="33" borderId="0" xfId="63" applyFont="1" applyFill="1" applyAlignment="1">
      <alignment horizontal="center"/>
      <protection/>
    </xf>
    <xf numFmtId="0" fontId="4" fillId="33" borderId="0" xfId="63" applyFont="1" applyFill="1" applyBorder="1">
      <alignment/>
      <protection/>
    </xf>
    <xf numFmtId="0" fontId="0" fillId="33" borderId="10" xfId="63" applyFont="1" applyFill="1" applyBorder="1">
      <alignment/>
      <protection/>
    </xf>
    <xf numFmtId="0" fontId="0" fillId="33" borderId="11" xfId="63" applyFont="1" applyFill="1" applyBorder="1">
      <alignment/>
      <protection/>
    </xf>
    <xf numFmtId="0" fontId="0" fillId="33" borderId="12" xfId="63" applyFont="1" applyFill="1" applyBorder="1" applyAlignment="1">
      <alignment horizontal="center"/>
      <protection/>
    </xf>
    <xf numFmtId="0" fontId="0" fillId="33" borderId="13" xfId="63" applyFont="1" applyFill="1" applyBorder="1" applyAlignment="1">
      <alignment horizontal="center"/>
      <protection/>
    </xf>
    <xf numFmtId="0" fontId="0" fillId="33" borderId="14" xfId="63" applyFont="1" applyFill="1" applyBorder="1" applyAlignment="1">
      <alignment horizontal="center"/>
      <protection/>
    </xf>
    <xf numFmtId="0" fontId="0" fillId="34" borderId="14" xfId="63" applyFont="1" applyFill="1" applyBorder="1" applyAlignment="1">
      <alignment horizontal="center"/>
      <protection/>
    </xf>
    <xf numFmtId="0" fontId="0" fillId="33" borderId="15" xfId="63" applyFont="1" applyFill="1" applyBorder="1" applyAlignment="1">
      <alignment horizontal="center"/>
      <protection/>
    </xf>
    <xf numFmtId="0" fontId="0" fillId="0" borderId="16" xfId="63" applyFont="1" applyBorder="1" applyAlignment="1">
      <alignment horizontal="center"/>
      <protection/>
    </xf>
    <xf numFmtId="0" fontId="0" fillId="34" borderId="16" xfId="63" applyFont="1" applyFill="1" applyBorder="1" applyAlignment="1">
      <alignment horizontal="center"/>
      <protection/>
    </xf>
    <xf numFmtId="0" fontId="0" fillId="33" borderId="16" xfId="63" applyFont="1" applyFill="1" applyBorder="1" applyAlignment="1">
      <alignment horizontal="center"/>
      <protection/>
    </xf>
    <xf numFmtId="0" fontId="0" fillId="33" borderId="17" xfId="63" applyFont="1" applyFill="1" applyBorder="1" applyAlignment="1">
      <alignment horizontal="center"/>
      <protection/>
    </xf>
    <xf numFmtId="2" fontId="0" fillId="0" borderId="18" xfId="63" applyNumberFormat="1" applyFont="1" applyBorder="1" applyAlignment="1" applyProtection="1">
      <alignment horizontal="right" vertical="center" wrapText="1"/>
      <protection locked="0"/>
    </xf>
    <xf numFmtId="2" fontId="0" fillId="0" borderId="17" xfId="63" applyNumberFormat="1" applyFont="1" applyBorder="1" applyAlignment="1" applyProtection="1">
      <alignment horizontal="right" vertical="center" wrapText="1"/>
      <protection locked="0"/>
    </xf>
    <xf numFmtId="0" fontId="0" fillId="0" borderId="0" xfId="63" applyFont="1" applyAlignment="1">
      <alignment horizontal="center"/>
      <protection/>
    </xf>
    <xf numFmtId="2" fontId="0" fillId="0" borderId="17" xfId="62" applyNumberFormat="1" applyFont="1" applyBorder="1" applyAlignment="1">
      <alignment horizontal="center" vertical="center"/>
      <protection/>
    </xf>
    <xf numFmtId="2" fontId="0" fillId="0" borderId="17" xfId="63" applyNumberFormat="1" applyFont="1" applyBorder="1" applyProtection="1">
      <alignment/>
      <protection hidden="1"/>
    </xf>
    <xf numFmtId="2" fontId="5" fillId="0" borderId="18" xfId="62" applyNumberFormat="1" applyFont="1" applyBorder="1" applyAlignment="1">
      <alignment horizontal="center" vertical="center"/>
      <protection/>
    </xf>
    <xf numFmtId="0" fontId="0" fillId="33" borderId="0" xfId="63" applyFont="1" applyFill="1" applyAlignment="1">
      <alignment horizontal="right"/>
      <protection/>
    </xf>
    <xf numFmtId="0" fontId="0" fillId="33" borderId="0" xfId="63" applyFont="1" applyFill="1" applyBorder="1" applyAlignment="1">
      <alignment/>
      <protection/>
    </xf>
    <xf numFmtId="0" fontId="0" fillId="33" borderId="0" xfId="63" applyFont="1" applyFill="1" applyBorder="1" applyAlignment="1">
      <alignment horizontal="right"/>
      <protection/>
    </xf>
    <xf numFmtId="0" fontId="0" fillId="0" borderId="15" xfId="63" applyFont="1" applyBorder="1" applyAlignment="1">
      <alignment horizontal="center"/>
      <protection/>
    </xf>
    <xf numFmtId="0" fontId="7" fillId="33" borderId="0" xfId="63" applyFont="1" applyFill="1">
      <alignment/>
      <protection/>
    </xf>
    <xf numFmtId="2" fontId="5" fillId="0" borderId="18" xfId="63" applyNumberFormat="1" applyFont="1" applyBorder="1" applyAlignment="1" applyProtection="1">
      <alignment horizontal="right" vertical="center" wrapText="1"/>
      <protection locked="0"/>
    </xf>
    <xf numFmtId="2" fontId="0" fillId="0" borderId="18" xfId="62" applyNumberFormat="1" applyFont="1" applyBorder="1" applyAlignment="1">
      <alignment horizontal="center" vertical="center"/>
      <protection/>
    </xf>
    <xf numFmtId="2" fontId="0" fillId="0" borderId="18" xfId="63" applyNumberFormat="1" applyFont="1" applyBorder="1" applyProtection="1">
      <alignment/>
      <protection hidden="1"/>
    </xf>
    <xf numFmtId="0" fontId="7" fillId="33" borderId="0" xfId="73" applyFont="1" applyFill="1">
      <alignment/>
      <protection/>
    </xf>
    <xf numFmtId="0" fontId="7" fillId="0" borderId="18" xfId="63" applyFont="1" applyBorder="1" applyAlignment="1">
      <alignment horizontal="center"/>
      <protection/>
    </xf>
    <xf numFmtId="2" fontId="7" fillId="0" borderId="18" xfId="63" applyNumberFormat="1" applyFont="1" applyBorder="1" applyAlignment="1" applyProtection="1">
      <alignment vertical="center" wrapText="1"/>
      <protection hidden="1"/>
    </xf>
    <xf numFmtId="0" fontId="0" fillId="0" borderId="17" xfId="63" applyFont="1" applyBorder="1" applyAlignment="1">
      <alignment horizontal="center"/>
      <protection/>
    </xf>
    <xf numFmtId="2" fontId="0" fillId="0" borderId="18" xfId="70" applyNumberFormat="1" applyFont="1" applyBorder="1" applyAlignment="1" applyProtection="1">
      <alignment vertical="center" wrapText="1"/>
      <protection hidden="1"/>
    </xf>
    <xf numFmtId="0" fontId="0" fillId="33" borderId="0" xfId="63" applyFont="1" applyFill="1" applyBorder="1" applyAlignment="1">
      <alignment horizontal="center"/>
      <protection/>
    </xf>
    <xf numFmtId="0" fontId="0" fillId="33" borderId="0" xfId="73" applyFont="1" applyFill="1" applyBorder="1">
      <alignment/>
      <protection/>
    </xf>
    <xf numFmtId="2" fontId="4" fillId="33" borderId="0" xfId="63" applyNumberFormat="1" applyFont="1" applyFill="1" applyBorder="1" applyAlignment="1">
      <alignment horizontal="right"/>
      <protection/>
    </xf>
    <xf numFmtId="2" fontId="4" fillId="33" borderId="0" xfId="46" applyNumberFormat="1" applyFont="1" applyFill="1" applyBorder="1" applyAlignment="1">
      <alignment horizontal="left"/>
    </xf>
    <xf numFmtId="0" fontId="0" fillId="33" borderId="19" xfId="63" applyFont="1" applyFill="1" applyBorder="1" applyAlignment="1">
      <alignment horizontal="center"/>
      <protection/>
    </xf>
    <xf numFmtId="0" fontId="7" fillId="33" borderId="19" xfId="73" applyFont="1" applyFill="1" applyBorder="1">
      <alignment/>
      <protection/>
    </xf>
    <xf numFmtId="2" fontId="4" fillId="34" borderId="0" xfId="63" applyNumberFormat="1" applyFont="1" applyFill="1" applyBorder="1" applyProtection="1">
      <alignment/>
      <protection hidden="1"/>
    </xf>
    <xf numFmtId="2" fontId="0" fillId="34" borderId="0" xfId="63" applyNumberFormat="1" applyFont="1" applyFill="1" applyBorder="1" applyProtection="1">
      <alignment/>
      <protection hidden="1"/>
    </xf>
    <xf numFmtId="0" fontId="0" fillId="33" borderId="0" xfId="73" applyFont="1" applyFill="1" applyBorder="1" applyAlignment="1">
      <alignment horizontal="right"/>
      <protection/>
    </xf>
    <xf numFmtId="0" fontId="0" fillId="33" borderId="20" xfId="63" applyFont="1" applyFill="1" applyBorder="1" applyAlignment="1">
      <alignment horizontal="center"/>
      <protection/>
    </xf>
    <xf numFmtId="0" fontId="0" fillId="0" borderId="18" xfId="63" applyFont="1" applyBorder="1" applyAlignment="1">
      <alignment horizontal="center"/>
      <protection/>
    </xf>
    <xf numFmtId="2" fontId="0" fillId="0" borderId="17" xfId="70" applyNumberFormat="1" applyFont="1" applyBorder="1" applyAlignment="1" applyProtection="1">
      <alignment vertical="center" wrapText="1"/>
      <protection hidden="1"/>
    </xf>
    <xf numFmtId="0" fontId="14" fillId="33" borderId="0" xfId="63" applyFont="1" applyFill="1" applyAlignment="1">
      <alignment horizontal="center"/>
      <protection/>
    </xf>
    <xf numFmtId="0" fontId="15" fillId="33" borderId="0" xfId="63" applyFont="1" applyFill="1" applyAlignment="1">
      <alignment horizontal="center"/>
      <protection/>
    </xf>
    <xf numFmtId="0" fontId="13" fillId="0" borderId="0" xfId="0" applyFont="1" applyAlignment="1">
      <alignment/>
    </xf>
    <xf numFmtId="0" fontId="4" fillId="33" borderId="0" xfId="63" applyFont="1" applyFill="1" applyBorder="1" applyAlignment="1">
      <alignment horizontal="right"/>
      <protection/>
    </xf>
    <xf numFmtId="2" fontId="4" fillId="33" borderId="0" xfId="63" applyNumberFormat="1" applyFont="1" applyFill="1">
      <alignment/>
      <protection/>
    </xf>
    <xf numFmtId="0" fontId="16" fillId="0" borderId="18" xfId="0" applyFont="1" applyBorder="1" applyAlignment="1">
      <alignment horizontal="center" vertical="center"/>
    </xf>
    <xf numFmtId="1" fontId="0" fillId="0" borderId="18" xfId="66" applyNumberFormat="1" applyFont="1" applyFill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right"/>
      <protection/>
    </xf>
    <xf numFmtId="0" fontId="0" fillId="0" borderId="17" xfId="63" applyFont="1" applyBorder="1">
      <alignment/>
      <protection/>
    </xf>
    <xf numFmtId="2" fontId="12" fillId="0" borderId="17" xfId="63" applyNumberFormat="1" applyFont="1" applyBorder="1" applyProtection="1">
      <alignment/>
      <protection hidden="1"/>
    </xf>
    <xf numFmtId="0" fontId="4" fillId="0" borderId="18" xfId="63" applyFont="1" applyBorder="1" applyAlignment="1">
      <alignment horizontal="right"/>
      <protection/>
    </xf>
    <xf numFmtId="0" fontId="0" fillId="0" borderId="18" xfId="63" applyFont="1" applyBorder="1">
      <alignment/>
      <protection/>
    </xf>
    <xf numFmtId="9" fontId="4" fillId="0" borderId="18" xfId="63" applyNumberFormat="1" applyFont="1" applyBorder="1" applyAlignment="1">
      <alignment horizontal="center"/>
      <protection/>
    </xf>
    <xf numFmtId="2" fontId="9" fillId="0" borderId="18" xfId="63" applyNumberFormat="1" applyFont="1" applyBorder="1" applyProtection="1">
      <alignment/>
      <protection hidden="1"/>
    </xf>
    <xf numFmtId="2" fontId="4" fillId="0" borderId="18" xfId="63" applyNumberFormat="1" applyFont="1" applyBorder="1" applyAlignment="1">
      <alignment horizontal="center"/>
      <protection/>
    </xf>
    <xf numFmtId="2" fontId="4" fillId="0" borderId="18" xfId="63" applyNumberFormat="1" applyFont="1" applyBorder="1" applyAlignment="1" applyProtection="1">
      <alignment horizontal="center"/>
      <protection hidden="1"/>
    </xf>
    <xf numFmtId="9" fontId="0" fillId="0" borderId="18" xfId="63" applyNumberFormat="1" applyFont="1" applyBorder="1" applyAlignment="1">
      <alignment horizontal="center"/>
      <protection/>
    </xf>
    <xf numFmtId="10" fontId="4" fillId="0" borderId="18" xfId="63" applyNumberFormat="1" applyFont="1" applyBorder="1" applyAlignment="1">
      <alignment horizontal="center"/>
      <protection/>
    </xf>
    <xf numFmtId="0" fontId="4" fillId="34" borderId="21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22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/>
    </xf>
    <xf numFmtId="0" fontId="0" fillId="0" borderId="0" xfId="63" applyFont="1" applyBorder="1">
      <alignment/>
      <protection/>
    </xf>
    <xf numFmtId="0" fontId="16" fillId="0" borderId="18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33" borderId="0" xfId="63" applyFont="1" applyFill="1">
      <alignment/>
      <protection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18" xfId="0" applyFont="1" applyBorder="1" applyAlignment="1">
      <alignment horizontal="center" vertical="center" wrapText="1"/>
    </xf>
    <xf numFmtId="2" fontId="15" fillId="33" borderId="0" xfId="63" applyNumberFormat="1" applyFont="1" applyFill="1" applyAlignment="1">
      <alignment horizontal="center"/>
      <protection/>
    </xf>
    <xf numFmtId="0" fontId="18" fillId="33" borderId="0" xfId="63" applyFont="1" applyFill="1">
      <alignment/>
      <protection/>
    </xf>
    <xf numFmtId="0" fontId="19" fillId="33" borderId="0" xfId="63" applyFont="1" applyFill="1">
      <alignment/>
      <protection/>
    </xf>
    <xf numFmtId="0" fontId="10" fillId="33" borderId="0" xfId="63" applyNumberFormat="1" applyFont="1" applyFill="1" applyAlignment="1" applyProtection="1">
      <alignment horizontal="center"/>
      <protection hidden="1"/>
    </xf>
    <xf numFmtId="0" fontId="7" fillId="33" borderId="0" xfId="63" applyNumberFormat="1" applyFont="1" applyFill="1" applyAlignment="1" applyProtection="1">
      <alignment horizontal="center"/>
      <protection hidden="1"/>
    </xf>
    <xf numFmtId="2" fontId="19" fillId="0" borderId="18" xfId="63" applyNumberFormat="1" applyFont="1" applyBorder="1" applyAlignment="1" applyProtection="1">
      <alignment horizontal="center" vertical="center" wrapText="1"/>
      <protection hidden="1"/>
    </xf>
    <xf numFmtId="2" fontId="0" fillId="0" borderId="17" xfId="63" applyNumberFormat="1" applyFont="1" applyBorder="1" applyAlignment="1" applyProtection="1">
      <alignment vertical="center" wrapText="1"/>
      <protection hidden="1"/>
    </xf>
    <xf numFmtId="2" fontId="9" fillId="0" borderId="17" xfId="70" applyNumberFormat="1" applyFont="1" applyBorder="1" applyAlignment="1" applyProtection="1">
      <alignment vertical="center" wrapText="1"/>
      <protection hidden="1"/>
    </xf>
    <xf numFmtId="2" fontId="0" fillId="0" borderId="17" xfId="70" applyNumberFormat="1" applyFont="1" applyBorder="1" applyAlignment="1" applyProtection="1">
      <alignment horizontal="center" vertical="center" wrapText="1"/>
      <protection hidden="1"/>
    </xf>
    <xf numFmtId="2" fontId="0" fillId="0" borderId="17" xfId="63" applyNumberFormat="1" applyFont="1" applyBorder="1" applyAlignment="1" applyProtection="1">
      <alignment horizontal="center" vertical="center" wrapText="1"/>
      <protection hidden="1"/>
    </xf>
    <xf numFmtId="1" fontId="0" fillId="0" borderId="17" xfId="66" applyNumberFormat="1" applyFont="1" applyFill="1" applyBorder="1" applyAlignment="1">
      <alignment horizontal="center" vertical="center" wrapText="1"/>
      <protection/>
    </xf>
    <xf numFmtId="0" fontId="16" fillId="0" borderId="18" xfId="0" applyFont="1" applyBorder="1" applyAlignment="1">
      <alignment horizontal="center" vertical="center"/>
    </xf>
    <xf numFmtId="0" fontId="4" fillId="0" borderId="18" xfId="63" applyFont="1" applyBorder="1" applyAlignment="1">
      <alignment horizontal="right"/>
      <protection/>
    </xf>
    <xf numFmtId="9" fontId="4" fillId="0" borderId="18" xfId="63" applyNumberFormat="1" applyFont="1" applyBorder="1" applyAlignment="1">
      <alignment horizontal="center"/>
      <protection/>
    </xf>
    <xf numFmtId="2" fontId="5" fillId="0" borderId="18" xfId="62" applyNumberFormat="1" applyFont="1" applyBorder="1" applyAlignment="1">
      <alignment horizontal="center" vertical="center"/>
      <protection/>
    </xf>
    <xf numFmtId="2" fontId="5" fillId="0" borderId="18" xfId="63" applyNumberFormat="1" applyFont="1" applyBorder="1" applyAlignment="1" applyProtection="1">
      <alignment horizontal="right" vertical="center" wrapText="1"/>
      <protection locked="0"/>
    </xf>
    <xf numFmtId="2" fontId="4" fillId="0" borderId="18" xfId="63" applyNumberFormat="1" applyFont="1" applyBorder="1" applyAlignment="1">
      <alignment horizontal="center"/>
      <protection/>
    </xf>
    <xf numFmtId="2" fontId="4" fillId="0" borderId="18" xfId="63" applyNumberFormat="1" applyFont="1" applyBorder="1" applyAlignment="1" applyProtection="1">
      <alignment horizontal="center"/>
      <protection hidden="1"/>
    </xf>
    <xf numFmtId="10" fontId="4" fillId="0" borderId="18" xfId="63" applyNumberFormat="1" applyFont="1" applyBorder="1" applyAlignment="1">
      <alignment horizontal="center"/>
      <protection/>
    </xf>
    <xf numFmtId="0" fontId="7" fillId="0" borderId="18" xfId="0" applyFont="1" applyBorder="1" applyAlignment="1">
      <alignment wrapText="1"/>
    </xf>
    <xf numFmtId="0" fontId="16" fillId="0" borderId="18" xfId="0" applyFont="1" applyBorder="1" applyAlignment="1">
      <alignment horizontal="center" wrapText="1"/>
    </xf>
    <xf numFmtId="0" fontId="16" fillId="0" borderId="23" xfId="0" applyFont="1" applyBorder="1" applyAlignment="1">
      <alignment horizontal="center" wrapText="1"/>
    </xf>
    <xf numFmtId="0" fontId="0" fillId="0" borderId="0" xfId="63" applyFont="1">
      <alignment/>
      <protection/>
    </xf>
    <xf numFmtId="2" fontId="4" fillId="33" borderId="23" xfId="63" applyNumberFormat="1" applyFont="1" applyFill="1" applyBorder="1" applyProtection="1">
      <alignment/>
      <protection hidden="1"/>
    </xf>
    <xf numFmtId="0" fontId="7" fillId="0" borderId="18" xfId="63" applyFont="1" applyFill="1" applyBorder="1" applyAlignment="1">
      <alignment/>
      <protection/>
    </xf>
    <xf numFmtId="2" fontId="0" fillId="0" borderId="18" xfId="63" applyNumberFormat="1" applyFont="1" applyBorder="1" applyAlignment="1" applyProtection="1">
      <alignment horizontal="center"/>
      <protection hidden="1"/>
    </xf>
    <xf numFmtId="0" fontId="0" fillId="0" borderId="18" xfId="63" applyFont="1" applyBorder="1" applyAlignment="1">
      <alignment horizontal="center"/>
      <protection/>
    </xf>
    <xf numFmtId="2" fontId="0" fillId="0" borderId="18" xfId="63" applyNumberFormat="1" applyFont="1" applyBorder="1" applyAlignment="1" applyProtection="1">
      <alignment horizontal="right" vertical="center" wrapText="1"/>
      <protection locked="0"/>
    </xf>
    <xf numFmtId="9" fontId="0" fillId="0" borderId="18" xfId="63" applyNumberFormat="1" applyFont="1" applyBorder="1" applyAlignment="1">
      <alignment horizontal="center"/>
      <protection/>
    </xf>
    <xf numFmtId="2" fontId="0" fillId="0" borderId="18" xfId="62" applyNumberFormat="1" applyFont="1" applyBorder="1" applyAlignment="1">
      <alignment horizontal="center" vertical="center"/>
      <protection/>
    </xf>
    <xf numFmtId="2" fontId="0" fillId="0" borderId="18" xfId="63" applyNumberFormat="1" applyFont="1" applyBorder="1" applyProtection="1">
      <alignment/>
      <protection hidden="1"/>
    </xf>
    <xf numFmtId="0" fontId="0" fillId="0" borderId="18" xfId="63" applyFont="1" applyBorder="1">
      <alignment/>
      <protection/>
    </xf>
    <xf numFmtId="1" fontId="7" fillId="0" borderId="18" xfId="66" applyNumberFormat="1" applyFont="1" applyFill="1" applyBorder="1" applyAlignment="1">
      <alignment horizontal="center" vertical="center" wrapText="1"/>
      <protection/>
    </xf>
    <xf numFmtId="2" fontId="7" fillId="0" borderId="18" xfId="70" applyNumberFormat="1" applyFont="1" applyBorder="1" applyAlignment="1" applyProtection="1">
      <alignment vertical="center" wrapText="1"/>
      <protection hidden="1"/>
    </xf>
    <xf numFmtId="2" fontId="7" fillId="0" borderId="18" xfId="70" applyNumberFormat="1" applyFont="1" applyBorder="1" applyAlignment="1" applyProtection="1">
      <alignment horizontal="center" vertical="center" wrapText="1"/>
      <protection hidden="1"/>
    </xf>
    <xf numFmtId="2" fontId="7" fillId="0" borderId="18" xfId="63" applyNumberFormat="1" applyFont="1" applyBorder="1" applyAlignment="1" applyProtection="1">
      <alignment horizontal="center" vertical="center" wrapText="1"/>
      <protection hidden="1"/>
    </xf>
    <xf numFmtId="0" fontId="7" fillId="0" borderId="0" xfId="63" applyFont="1">
      <alignment/>
      <protection/>
    </xf>
    <xf numFmtId="2" fontId="7" fillId="0" borderId="18" xfId="70" applyNumberFormat="1" applyFont="1" applyFill="1" applyBorder="1" applyAlignment="1" applyProtection="1">
      <alignment horizontal="center" vertical="center" wrapText="1"/>
      <protection hidden="1"/>
    </xf>
    <xf numFmtId="2" fontId="7" fillId="0" borderId="18" xfId="63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63" applyFont="1" applyBorder="1" applyAlignment="1">
      <alignment horizontal="center"/>
      <protection/>
    </xf>
    <xf numFmtId="2" fontId="7" fillId="0" borderId="18" xfId="63" applyNumberFormat="1" applyFont="1" applyBorder="1" applyAlignment="1" applyProtection="1">
      <alignment horizontal="right" vertical="center" wrapText="1"/>
      <protection locked="0"/>
    </xf>
    <xf numFmtId="2" fontId="7" fillId="0" borderId="18" xfId="62" applyNumberFormat="1" applyFont="1" applyBorder="1" applyAlignment="1">
      <alignment horizontal="center" vertical="center" wrapText="1"/>
      <protection/>
    </xf>
    <xf numFmtId="2" fontId="7" fillId="0" borderId="18" xfId="63" applyNumberFormat="1" applyFont="1" applyBorder="1" applyAlignment="1" applyProtection="1">
      <alignment vertical="center" wrapText="1"/>
      <protection hidden="1"/>
    </xf>
    <xf numFmtId="2" fontId="7" fillId="0" borderId="18" xfId="63" applyNumberFormat="1" applyFont="1" applyFill="1" applyBorder="1" applyAlignment="1" applyProtection="1">
      <alignment horizontal="right" vertical="center" wrapText="1"/>
      <protection locked="0"/>
    </xf>
    <xf numFmtId="0" fontId="19" fillId="0" borderId="18" xfId="63" applyFont="1" applyBorder="1" applyAlignment="1">
      <alignment horizontal="right"/>
      <protection/>
    </xf>
    <xf numFmtId="0" fontId="7" fillId="0" borderId="18" xfId="63" applyFont="1" applyBorder="1">
      <alignment/>
      <protection/>
    </xf>
    <xf numFmtId="9" fontId="19" fillId="0" borderId="18" xfId="63" applyNumberFormat="1" applyFont="1" applyBorder="1" applyAlignment="1">
      <alignment horizontal="center"/>
      <protection/>
    </xf>
    <xf numFmtId="2" fontId="8" fillId="0" borderId="18" xfId="62" applyNumberFormat="1" applyFont="1" applyBorder="1" applyAlignment="1">
      <alignment horizontal="center" vertical="center"/>
      <protection/>
    </xf>
    <xf numFmtId="2" fontId="8" fillId="0" borderId="18" xfId="63" applyNumberFormat="1" applyFont="1" applyBorder="1" applyAlignment="1" applyProtection="1">
      <alignment horizontal="right" vertical="center" wrapText="1"/>
      <protection locked="0"/>
    </xf>
    <xf numFmtId="2" fontId="7" fillId="0" borderId="18" xfId="62" applyNumberFormat="1" applyFont="1" applyBorder="1" applyAlignment="1">
      <alignment horizontal="center" vertical="center"/>
      <protection/>
    </xf>
    <xf numFmtId="2" fontId="7" fillId="0" borderId="18" xfId="63" applyNumberFormat="1" applyFont="1" applyBorder="1" applyProtection="1">
      <alignment/>
      <protection hidden="1"/>
    </xf>
    <xf numFmtId="2" fontId="10" fillId="0" borderId="18" xfId="63" applyNumberFormat="1" applyFont="1" applyBorder="1" applyProtection="1">
      <alignment/>
      <protection hidden="1"/>
    </xf>
    <xf numFmtId="2" fontId="19" fillId="0" borderId="18" xfId="63" applyNumberFormat="1" applyFont="1" applyBorder="1" applyAlignment="1">
      <alignment horizontal="center"/>
      <protection/>
    </xf>
    <xf numFmtId="2" fontId="19" fillId="0" borderId="18" xfId="63" applyNumberFormat="1" applyFont="1" applyBorder="1" applyAlignment="1" applyProtection="1">
      <alignment horizontal="center"/>
      <protection hidden="1"/>
    </xf>
    <xf numFmtId="9" fontId="7" fillId="0" borderId="18" xfId="63" applyNumberFormat="1" applyFont="1" applyBorder="1" applyAlignment="1">
      <alignment horizontal="center"/>
      <protection/>
    </xf>
    <xf numFmtId="10" fontId="19" fillId="0" borderId="18" xfId="63" applyNumberFormat="1" applyFont="1" applyBorder="1" applyAlignment="1">
      <alignment horizontal="center"/>
      <protection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8" xfId="63" applyFont="1" applyBorder="1" applyAlignment="1">
      <alignment horizontal="center" wrapText="1"/>
      <protection/>
    </xf>
    <xf numFmtId="0" fontId="7" fillId="0" borderId="18" xfId="0" applyFont="1" applyBorder="1" applyAlignment="1">
      <alignment horizontal="center" wrapText="1"/>
    </xf>
    <xf numFmtId="0" fontId="16" fillId="0" borderId="18" xfId="0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wrapText="1"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vertical="top" wrapText="1"/>
      <protection/>
    </xf>
    <xf numFmtId="0" fontId="7" fillId="0" borderId="18" xfId="0" applyFont="1" applyFill="1" applyBorder="1" applyAlignment="1">
      <alignment horizontal="center" wrapText="1"/>
    </xf>
    <xf numFmtId="0" fontId="16" fillId="0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left" wrapText="1"/>
    </xf>
    <xf numFmtId="2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>
      <alignment wrapText="1"/>
    </xf>
    <xf numFmtId="0" fontId="7" fillId="0" borderId="18" xfId="0" applyFont="1" applyBorder="1" applyAlignment="1">
      <alignment horizontal="right" wrapText="1"/>
    </xf>
    <xf numFmtId="0" fontId="19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wrapText="1"/>
    </xf>
    <xf numFmtId="0" fontId="19" fillId="0" borderId="18" xfId="0" applyFont="1" applyFill="1" applyBorder="1" applyAlignment="1">
      <alignment wrapText="1"/>
    </xf>
    <xf numFmtId="0" fontId="0" fillId="0" borderId="0" xfId="63" applyFont="1" applyFill="1">
      <alignment/>
      <protection/>
    </xf>
    <xf numFmtId="0" fontId="10" fillId="0" borderId="18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left" vertical="center" wrapText="1"/>
    </xf>
    <xf numFmtId="0" fontId="11" fillId="0" borderId="18" xfId="63" applyFont="1" applyBorder="1" applyAlignment="1">
      <alignment horizontal="center"/>
      <protection/>
    </xf>
    <xf numFmtId="0" fontId="11" fillId="0" borderId="18" xfId="63" applyFont="1" applyBorder="1" applyAlignment="1" applyProtection="1">
      <alignment horizontal="center"/>
      <protection locked="0"/>
    </xf>
    <xf numFmtId="0" fontId="26" fillId="0" borderId="18" xfId="63" applyFont="1" applyBorder="1" applyAlignment="1" applyProtection="1">
      <alignment horizontal="center"/>
      <protection locked="0"/>
    </xf>
    <xf numFmtId="0" fontId="11" fillId="0" borderId="11" xfId="63" applyFont="1" applyBorder="1" applyAlignment="1">
      <alignment horizontal="center"/>
      <protection/>
    </xf>
    <xf numFmtId="0" fontId="11" fillId="0" borderId="11" xfId="63" applyFont="1" applyBorder="1" applyAlignment="1" applyProtection="1">
      <alignment horizontal="center"/>
      <protection locked="0"/>
    </xf>
    <xf numFmtId="0" fontId="26" fillId="0" borderId="11" xfId="63" applyFont="1" applyBorder="1" applyAlignment="1" applyProtection="1">
      <alignment horizontal="center"/>
      <protection locked="0"/>
    </xf>
    <xf numFmtId="0" fontId="11" fillId="0" borderId="14" xfId="63" applyFont="1" applyBorder="1" applyAlignment="1" applyProtection="1">
      <alignment horizontal="center"/>
      <protection locked="0"/>
    </xf>
    <xf numFmtId="0" fontId="11" fillId="0" borderId="14" xfId="63" applyFont="1" applyBorder="1" applyAlignment="1">
      <alignment horizontal="center"/>
      <protection/>
    </xf>
    <xf numFmtId="0" fontId="11" fillId="0" borderId="0" xfId="63" applyFont="1" applyBorder="1" applyAlignment="1">
      <alignment horizontal="center"/>
      <protection/>
    </xf>
    <xf numFmtId="0" fontId="11" fillId="0" borderId="15" xfId="63" applyFont="1" applyBorder="1" applyAlignment="1">
      <alignment horizontal="center"/>
      <protection/>
    </xf>
    <xf numFmtId="0" fontId="26" fillId="0" borderId="14" xfId="63" applyFont="1" applyBorder="1" applyAlignment="1">
      <alignment horizontal="center"/>
      <protection/>
    </xf>
    <xf numFmtId="0" fontId="11" fillId="34" borderId="14" xfId="63" applyFont="1" applyFill="1" applyBorder="1" applyAlignment="1">
      <alignment horizontal="center"/>
      <protection/>
    </xf>
    <xf numFmtId="0" fontId="11" fillId="0" borderId="10" xfId="63" applyFont="1" applyBorder="1" applyAlignment="1">
      <alignment horizontal="center"/>
      <protection/>
    </xf>
    <xf numFmtId="0" fontId="19" fillId="34" borderId="18" xfId="72" applyFont="1" applyFill="1" applyBorder="1" applyAlignment="1">
      <alignment horizontal="center" wrapText="1"/>
      <protection/>
    </xf>
    <xf numFmtId="1" fontId="7" fillId="0" borderId="18" xfId="66" applyNumberFormat="1" applyFont="1" applyFill="1" applyBorder="1" applyAlignment="1">
      <alignment horizontal="center" vertical="center" wrapText="1"/>
      <protection/>
    </xf>
    <xf numFmtId="2" fontId="7" fillId="0" borderId="18" xfId="62" applyNumberFormat="1" applyFont="1" applyBorder="1" applyAlignment="1">
      <alignment horizontal="center" vertical="center" wrapText="1"/>
      <protection/>
    </xf>
    <xf numFmtId="0" fontId="13" fillId="33" borderId="0" xfId="63" applyFont="1" applyFill="1">
      <alignment/>
      <protection/>
    </xf>
    <xf numFmtId="0" fontId="13" fillId="33" borderId="0" xfId="63" applyFont="1" applyFill="1" applyAlignment="1">
      <alignment horizontal="center"/>
      <protection/>
    </xf>
    <xf numFmtId="0" fontId="13" fillId="33" borderId="0" xfId="63" applyFont="1" applyFill="1" applyBorder="1" applyAlignment="1">
      <alignment/>
      <protection/>
    </xf>
    <xf numFmtId="0" fontId="13" fillId="33" borderId="0" xfId="63" applyFont="1" applyFill="1" applyBorder="1" applyAlignment="1">
      <alignment horizontal="right"/>
      <protection/>
    </xf>
    <xf numFmtId="0" fontId="13" fillId="0" borderId="0" xfId="63" applyFont="1">
      <alignment/>
      <protection/>
    </xf>
    <xf numFmtId="0" fontId="15" fillId="33" borderId="0" xfId="0" applyFont="1" applyFill="1" applyAlignment="1">
      <alignment/>
    </xf>
    <xf numFmtId="0" fontId="13" fillId="33" borderId="0" xfId="63" applyFont="1" applyFill="1" applyBorder="1">
      <alignment/>
      <protection/>
    </xf>
    <xf numFmtId="0" fontId="13" fillId="33" borderId="0" xfId="63" applyFont="1" applyFill="1" applyBorder="1" applyAlignment="1">
      <alignment horizontal="center"/>
      <protection/>
    </xf>
    <xf numFmtId="0" fontId="13" fillId="33" borderId="0" xfId="73" applyFont="1" applyFill="1" applyBorder="1">
      <alignment/>
      <protection/>
    </xf>
    <xf numFmtId="0" fontId="15" fillId="33" borderId="0" xfId="63" applyFont="1" applyFill="1" applyBorder="1">
      <alignment/>
      <protection/>
    </xf>
    <xf numFmtId="2" fontId="15" fillId="33" borderId="0" xfId="63" applyNumberFormat="1" applyFont="1" applyFill="1" applyBorder="1" applyAlignment="1">
      <alignment horizontal="right"/>
      <protection/>
    </xf>
    <xf numFmtId="2" fontId="15" fillId="33" borderId="0" xfId="46" applyNumberFormat="1" applyFont="1" applyFill="1" applyBorder="1" applyAlignment="1">
      <alignment horizontal="left"/>
    </xf>
    <xf numFmtId="0" fontId="15" fillId="33" borderId="0" xfId="63" applyFont="1" applyFill="1" applyBorder="1" applyAlignment="1">
      <alignment horizontal="right"/>
      <protection/>
    </xf>
    <xf numFmtId="0" fontId="13" fillId="33" borderId="0" xfId="73" applyFont="1" applyFill="1" applyBorder="1" applyAlignment="1">
      <alignment horizontal="right"/>
      <protection/>
    </xf>
    <xf numFmtId="0" fontId="13" fillId="33" borderId="0" xfId="73" applyFont="1" applyFill="1">
      <alignment/>
      <protection/>
    </xf>
    <xf numFmtId="0" fontId="0" fillId="0" borderId="0" xfId="63" applyFont="1" applyAlignment="1">
      <alignment wrapText="1"/>
      <protection/>
    </xf>
    <xf numFmtId="0" fontId="7" fillId="0" borderId="18" xfId="63" applyFont="1" applyBorder="1" applyAlignment="1">
      <alignment horizontal="center" wrapText="1"/>
      <protection/>
    </xf>
    <xf numFmtId="0" fontId="19" fillId="0" borderId="18" xfId="63" applyFont="1" applyBorder="1" applyAlignment="1">
      <alignment horizontal="center" wrapText="1"/>
      <protection/>
    </xf>
    <xf numFmtId="0" fontId="19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7" fillId="0" borderId="18" xfId="0" applyNumberFormat="1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2" fontId="7" fillId="0" borderId="18" xfId="70" applyNumberFormat="1" applyFont="1" applyFill="1" applyBorder="1" applyAlignment="1" applyProtection="1">
      <alignment horizontal="center" vertical="center" wrapText="1"/>
      <protection hidden="1"/>
    </xf>
    <xf numFmtId="2" fontId="7" fillId="0" borderId="18" xfId="63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63" applyFont="1" applyBorder="1" applyAlignment="1">
      <alignment wrapText="1"/>
      <protection/>
    </xf>
    <xf numFmtId="0" fontId="7" fillId="0" borderId="18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wrapText="1"/>
    </xf>
    <xf numFmtId="0" fontId="7" fillId="0" borderId="18" xfId="0" applyFont="1" applyBorder="1" applyAlignment="1">
      <alignment horizontal="left" vertical="center" wrapText="1"/>
    </xf>
    <xf numFmtId="2" fontId="19" fillId="33" borderId="0" xfId="63" applyNumberFormat="1" applyFont="1" applyFill="1" applyBorder="1" applyAlignment="1" applyProtection="1">
      <alignment wrapText="1"/>
      <protection hidden="1"/>
    </xf>
    <xf numFmtId="0" fontId="7" fillId="0" borderId="18" xfId="63" applyFont="1" applyFill="1" applyBorder="1" applyAlignment="1">
      <alignment horizontal="right" vertical="center" wrapText="1"/>
      <protection/>
    </xf>
    <xf numFmtId="0" fontId="7" fillId="0" borderId="18" xfId="63" applyFont="1" applyFill="1" applyBorder="1" applyAlignment="1">
      <alignment horizontal="center" vertical="center" wrapText="1"/>
      <protection/>
    </xf>
    <xf numFmtId="9" fontId="7" fillId="0" borderId="18" xfId="63" applyNumberFormat="1" applyFont="1" applyFill="1" applyBorder="1" applyAlignment="1">
      <alignment horizontal="center" vertical="center" wrapText="1"/>
      <protection/>
    </xf>
    <xf numFmtId="2" fontId="8" fillId="0" borderId="18" xfId="62" applyNumberFormat="1" applyFont="1" applyFill="1" applyBorder="1" applyAlignment="1">
      <alignment horizontal="center" vertical="center" wrapText="1"/>
      <protection/>
    </xf>
    <xf numFmtId="2" fontId="7" fillId="0" borderId="18" xfId="63" applyNumberFormat="1" applyFont="1" applyFill="1" applyBorder="1" applyAlignment="1" applyProtection="1">
      <alignment horizontal="center" vertical="center" wrapText="1"/>
      <protection locked="0"/>
    </xf>
    <xf numFmtId="2" fontId="8" fillId="0" borderId="18" xfId="63" applyNumberFormat="1" applyFont="1" applyFill="1" applyBorder="1" applyAlignment="1" applyProtection="1">
      <alignment horizontal="center" vertical="center" wrapText="1"/>
      <protection locked="0"/>
    </xf>
    <xf numFmtId="2" fontId="7" fillId="0" borderId="18" xfId="62" applyNumberFormat="1" applyFont="1" applyFill="1" applyBorder="1" applyAlignment="1">
      <alignment horizontal="center" vertical="center" wrapText="1"/>
      <protection/>
    </xf>
    <xf numFmtId="2" fontId="7" fillId="0" borderId="18" xfId="63" applyNumberFormat="1" applyFont="1" applyFill="1" applyBorder="1" applyAlignment="1">
      <alignment horizontal="center" vertical="center" wrapText="1"/>
      <protection/>
    </xf>
    <xf numFmtId="10" fontId="7" fillId="0" borderId="18" xfId="63" applyNumberFormat="1" applyFont="1" applyFill="1" applyBorder="1" applyAlignment="1">
      <alignment horizontal="center" vertical="center" wrapText="1"/>
      <protection/>
    </xf>
    <xf numFmtId="0" fontId="19" fillId="0" borderId="18" xfId="63" applyFont="1" applyFill="1" applyBorder="1" applyAlignment="1">
      <alignment horizontal="right" vertical="center" wrapText="1"/>
      <protection/>
    </xf>
    <xf numFmtId="0" fontId="7" fillId="0" borderId="0" xfId="63" applyFont="1" applyAlignment="1">
      <alignment wrapText="1"/>
      <protection/>
    </xf>
    <xf numFmtId="2" fontId="19" fillId="34" borderId="0" xfId="63" applyNumberFormat="1" applyFont="1" applyFill="1" applyBorder="1" applyAlignment="1" applyProtection="1">
      <alignment wrapText="1"/>
      <protection hidden="1"/>
    </xf>
    <xf numFmtId="0" fontId="7" fillId="0" borderId="0" xfId="63" applyFont="1" applyAlignment="1">
      <alignment horizontal="center" wrapText="1"/>
      <protection/>
    </xf>
    <xf numFmtId="0" fontId="7" fillId="0" borderId="18" xfId="63" applyFont="1" applyBorder="1" applyAlignment="1" applyProtection="1">
      <alignment horizontal="center" wrapText="1"/>
      <protection locked="0"/>
    </xf>
    <xf numFmtId="0" fontId="10" fillId="0" borderId="18" xfId="63" applyFont="1" applyBorder="1" applyAlignment="1" applyProtection="1">
      <alignment horizontal="center" wrapText="1"/>
      <protection locked="0"/>
    </xf>
    <xf numFmtId="0" fontId="10" fillId="0" borderId="18" xfId="63" applyFont="1" applyBorder="1" applyAlignment="1">
      <alignment horizontal="center" wrapText="1"/>
      <protection/>
    </xf>
    <xf numFmtId="0" fontId="7" fillId="34" borderId="18" xfId="63" applyFont="1" applyFill="1" applyBorder="1" applyAlignment="1">
      <alignment horizontal="center" wrapText="1"/>
      <protection/>
    </xf>
    <xf numFmtId="0" fontId="19" fillId="0" borderId="18" xfId="0" applyFont="1" applyFill="1" applyBorder="1" applyAlignment="1">
      <alignment horizontal="right" vertical="center" wrapText="1"/>
    </xf>
    <xf numFmtId="0" fontId="16" fillId="0" borderId="18" xfId="0" applyFont="1" applyFill="1" applyBorder="1" applyAlignment="1">
      <alignment horizontal="center" vertical="center" wrapText="1"/>
    </xf>
    <xf numFmtId="2" fontId="7" fillId="0" borderId="18" xfId="70" applyNumberFormat="1" applyFont="1" applyBorder="1" applyAlignment="1" applyProtection="1">
      <alignment vertical="center" wrapText="1"/>
      <protection hidden="1"/>
    </xf>
    <xf numFmtId="2" fontId="10" fillId="0" borderId="18" xfId="70" applyNumberFormat="1" applyFont="1" applyBorder="1" applyAlignment="1" applyProtection="1">
      <alignment vertical="center" wrapText="1"/>
      <protection hidden="1"/>
    </xf>
    <xf numFmtId="2" fontId="7" fillId="0" borderId="18" xfId="70" applyNumberFormat="1" applyFont="1" applyBorder="1" applyAlignment="1" applyProtection="1">
      <alignment horizontal="center" vertical="center" wrapText="1"/>
      <protection hidden="1"/>
    </xf>
    <xf numFmtId="2" fontId="7" fillId="0" borderId="18" xfId="63" applyNumberFormat="1" applyFont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>
      <alignment horizontal="center" vertical="center" wrapText="1"/>
    </xf>
    <xf numFmtId="2" fontId="7" fillId="0" borderId="18" xfId="63" applyNumberFormat="1" applyFont="1" applyBorder="1" applyAlignment="1" applyProtection="1">
      <alignment horizontal="center" vertical="center" wrapText="1"/>
      <protection locked="0"/>
    </xf>
    <xf numFmtId="2" fontId="19" fillId="33" borderId="0" xfId="63" applyNumberFormat="1" applyFont="1" applyFill="1" applyBorder="1" applyProtection="1">
      <alignment/>
      <protection hidden="1"/>
    </xf>
    <xf numFmtId="0" fontId="7" fillId="0" borderId="18" xfId="63" applyFont="1" applyBorder="1" applyAlignment="1">
      <alignment horizontal="center" vertical="center"/>
      <protection/>
    </xf>
    <xf numFmtId="9" fontId="19" fillId="0" borderId="18" xfId="63" applyNumberFormat="1" applyFont="1" applyBorder="1" applyAlignment="1">
      <alignment horizontal="center" vertical="center"/>
      <protection/>
    </xf>
    <xf numFmtId="2" fontId="8" fillId="0" borderId="18" xfId="63" applyNumberFormat="1" applyFont="1" applyBorder="1" applyAlignment="1" applyProtection="1">
      <alignment horizontal="center" vertical="center" wrapText="1"/>
      <protection locked="0"/>
    </xf>
    <xf numFmtId="2" fontId="7" fillId="0" borderId="18" xfId="63" applyNumberFormat="1" applyFont="1" applyBorder="1" applyAlignment="1" applyProtection="1">
      <alignment horizontal="center" vertical="center"/>
      <protection hidden="1"/>
    </xf>
    <xf numFmtId="2" fontId="19" fillId="0" borderId="18" xfId="63" applyNumberFormat="1" applyFont="1" applyBorder="1" applyAlignment="1">
      <alignment horizontal="center" vertical="center"/>
      <protection/>
    </xf>
    <xf numFmtId="2" fontId="19" fillId="0" borderId="18" xfId="63" applyNumberFormat="1" applyFont="1" applyBorder="1" applyAlignment="1" applyProtection="1">
      <alignment horizontal="center" vertical="center"/>
      <protection hidden="1"/>
    </xf>
    <xf numFmtId="9" fontId="7" fillId="0" borderId="18" xfId="63" applyNumberFormat="1" applyFont="1" applyBorder="1" applyAlignment="1">
      <alignment horizontal="center" vertical="center"/>
      <protection/>
    </xf>
    <xf numFmtId="172" fontId="19" fillId="0" borderId="18" xfId="63" applyNumberFormat="1" applyFont="1" applyBorder="1" applyAlignment="1">
      <alignment horizontal="center" vertical="center"/>
      <protection/>
    </xf>
    <xf numFmtId="10" fontId="19" fillId="0" borderId="18" xfId="63" applyNumberFormat="1" applyFont="1" applyBorder="1" applyAlignment="1">
      <alignment horizontal="center" vertical="center"/>
      <protection/>
    </xf>
    <xf numFmtId="2" fontId="10" fillId="0" borderId="18" xfId="70" applyNumberFormat="1" applyFont="1" applyBorder="1" applyAlignment="1" applyProtection="1">
      <alignment vertical="center" wrapText="1"/>
      <protection hidden="1"/>
    </xf>
    <xf numFmtId="2" fontId="7" fillId="0" borderId="18" xfId="63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63" applyFont="1" applyBorder="1" applyAlignment="1" applyProtection="1">
      <alignment horizontal="center"/>
      <protection locked="0"/>
    </xf>
    <xf numFmtId="0" fontId="7" fillId="0" borderId="18" xfId="63" applyFont="1" applyBorder="1" applyAlignment="1" applyProtection="1">
      <alignment horizontal="center"/>
      <protection locked="0"/>
    </xf>
    <xf numFmtId="0" fontId="24" fillId="0" borderId="18" xfId="69" applyFont="1" applyFill="1" applyBorder="1" applyAlignment="1">
      <alignment horizontal="center" vertical="center" wrapText="1"/>
      <protection/>
    </xf>
    <xf numFmtId="172" fontId="7" fillId="0" borderId="18" xfId="0" applyNumberFormat="1" applyFont="1" applyBorder="1" applyAlignment="1">
      <alignment horizontal="center" vertical="center" wrapText="1"/>
    </xf>
    <xf numFmtId="2" fontId="19" fillId="33" borderId="0" xfId="63" applyNumberFormat="1" applyFont="1" applyFill="1" applyBorder="1" applyAlignment="1" applyProtection="1">
      <alignment horizontal="center" vertical="center"/>
      <protection hidden="1"/>
    </xf>
    <xf numFmtId="0" fontId="19" fillId="0" borderId="18" xfId="63" applyFont="1" applyBorder="1" applyAlignment="1">
      <alignment horizontal="center" vertical="center"/>
      <protection/>
    </xf>
    <xf numFmtId="0" fontId="7" fillId="0" borderId="18" xfId="0" applyFont="1" applyBorder="1" applyAlignment="1">
      <alignment horizontal="center"/>
    </xf>
    <xf numFmtId="2" fontId="10" fillId="0" borderId="18" xfId="71" applyNumberFormat="1" applyFont="1" applyFill="1" applyBorder="1" applyAlignment="1">
      <alignment horizontal="center" vertical="center"/>
    </xf>
    <xf numFmtId="2" fontId="19" fillId="0" borderId="18" xfId="63" applyNumberFormat="1" applyFont="1" applyFill="1" applyBorder="1" applyAlignment="1">
      <alignment horizontal="center" vertical="center" wrapText="1"/>
      <protection/>
    </xf>
    <xf numFmtId="0" fontId="16" fillId="0" borderId="18" xfId="69" applyFont="1" applyFill="1" applyBorder="1" applyAlignment="1">
      <alignment horizontal="center" vertical="center" wrapText="1"/>
      <protection/>
    </xf>
    <xf numFmtId="0" fontId="7" fillId="34" borderId="18" xfId="72" applyFont="1" applyFill="1" applyBorder="1" applyAlignment="1">
      <alignment horizontal="center" wrapText="1"/>
      <protection/>
    </xf>
    <xf numFmtId="0" fontId="7" fillId="34" borderId="18" xfId="72" applyFont="1" applyFill="1" applyBorder="1" applyAlignment="1">
      <alignment horizontal="left" wrapText="1"/>
      <protection/>
    </xf>
    <xf numFmtId="2" fontId="7" fillId="0" borderId="18" xfId="0" applyNumberFormat="1" applyFont="1" applyFill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2" fontId="0" fillId="0" borderId="18" xfId="63" applyNumberFormat="1" applyFont="1" applyFill="1" applyBorder="1" applyAlignment="1" applyProtection="1">
      <alignment horizontal="center" vertical="center"/>
      <protection locked="0"/>
    </xf>
    <xf numFmtId="0" fontId="27" fillId="0" borderId="18" xfId="0" applyFont="1" applyBorder="1" applyAlignment="1">
      <alignment horizontal="center"/>
    </xf>
    <xf numFmtId="172" fontId="27" fillId="0" borderId="18" xfId="0" applyNumberFormat="1" applyFont="1" applyBorder="1" applyAlignment="1">
      <alignment horizontal="center"/>
    </xf>
    <xf numFmtId="2" fontId="27" fillId="0" borderId="18" xfId="0" applyNumberFormat="1" applyFont="1" applyBorder="1" applyAlignment="1">
      <alignment horizontal="center"/>
    </xf>
    <xf numFmtId="43" fontId="27" fillId="0" borderId="18" xfId="0" applyNumberFormat="1" applyFont="1" applyBorder="1" applyAlignment="1">
      <alignment horizontal="center"/>
    </xf>
    <xf numFmtId="43" fontId="27" fillId="0" borderId="18" xfId="0" applyNumberFormat="1" applyFont="1" applyBorder="1" applyAlignment="1">
      <alignment/>
    </xf>
    <xf numFmtId="0" fontId="27" fillId="0" borderId="18" xfId="0" applyFont="1" applyBorder="1" applyAlignment="1">
      <alignment horizontal="left" wrapText="1"/>
    </xf>
    <xf numFmtId="0" fontId="19" fillId="0" borderId="18" xfId="63" applyFont="1" applyBorder="1" applyAlignment="1">
      <alignment horizontal="center"/>
      <protection/>
    </xf>
    <xf numFmtId="0" fontId="7" fillId="34" borderId="18" xfId="72" applyFont="1" applyFill="1" applyBorder="1" applyAlignment="1">
      <alignment horizontal="right" wrapText="1"/>
      <protection/>
    </xf>
    <xf numFmtId="0" fontId="7" fillId="34" borderId="18" xfId="72" applyFont="1" applyFill="1" applyBorder="1" applyAlignment="1">
      <alignment wrapText="1"/>
      <protection/>
    </xf>
    <xf numFmtId="0" fontId="7" fillId="33" borderId="0" xfId="63" applyFont="1" applyFill="1">
      <alignment/>
      <protection/>
    </xf>
    <xf numFmtId="0" fontId="11" fillId="0" borderId="18" xfId="63" applyFont="1" applyBorder="1" applyAlignment="1">
      <alignment horizontal="center"/>
      <protection/>
    </xf>
    <xf numFmtId="0" fontId="11" fillId="0" borderId="18" xfId="63" applyFont="1" applyBorder="1" applyAlignment="1" applyProtection="1">
      <alignment horizontal="center"/>
      <protection locked="0"/>
    </xf>
    <xf numFmtId="0" fontId="26" fillId="0" borderId="18" xfId="63" applyFont="1" applyBorder="1" applyAlignment="1" applyProtection="1">
      <alignment horizontal="center"/>
      <protection locked="0"/>
    </xf>
    <xf numFmtId="0" fontId="7" fillId="33" borderId="0" xfId="63" applyFont="1" applyFill="1" applyBorder="1" applyAlignment="1">
      <alignment/>
      <protection/>
    </xf>
    <xf numFmtId="0" fontId="7" fillId="33" borderId="0" xfId="63" applyFont="1" applyFill="1" applyAlignment="1">
      <alignment horizontal="right"/>
      <protection/>
    </xf>
    <xf numFmtId="0" fontId="19" fillId="33" borderId="0" xfId="63" applyFont="1" applyFill="1" applyAlignment="1">
      <alignment horizontal="center"/>
      <protection/>
    </xf>
    <xf numFmtId="0" fontId="7" fillId="33" borderId="0" xfId="63" applyFont="1" applyFill="1" applyBorder="1" applyAlignment="1">
      <alignment horizontal="right"/>
      <protection/>
    </xf>
    <xf numFmtId="0" fontId="19" fillId="33" borderId="0" xfId="63" applyFont="1" applyFill="1">
      <alignment/>
      <protection/>
    </xf>
    <xf numFmtId="0" fontId="19" fillId="33" borderId="0" xfId="0" applyFont="1" applyFill="1" applyAlignment="1">
      <alignment/>
    </xf>
    <xf numFmtId="0" fontId="7" fillId="33" borderId="0" xfId="63" applyFont="1" applyFill="1" applyBorder="1">
      <alignment/>
      <protection/>
    </xf>
    <xf numFmtId="0" fontId="7" fillId="0" borderId="0" xfId="0" applyFont="1" applyAlignment="1">
      <alignment/>
    </xf>
    <xf numFmtId="0" fontId="7" fillId="33" borderId="0" xfId="63" applyFont="1" applyFill="1" applyAlignment="1">
      <alignment horizontal="center"/>
      <protection/>
    </xf>
    <xf numFmtId="0" fontId="19" fillId="0" borderId="0" xfId="0" applyFont="1" applyAlignment="1">
      <alignment/>
    </xf>
    <xf numFmtId="0" fontId="7" fillId="33" borderId="0" xfId="63" applyFont="1" applyFill="1" applyBorder="1" applyAlignment="1">
      <alignment horizontal="center"/>
      <protection/>
    </xf>
    <xf numFmtId="0" fontId="7" fillId="33" borderId="0" xfId="73" applyFont="1" applyFill="1" applyBorder="1">
      <alignment/>
      <protection/>
    </xf>
    <xf numFmtId="0" fontId="19" fillId="33" borderId="0" xfId="63" applyFont="1" applyFill="1" applyBorder="1">
      <alignment/>
      <protection/>
    </xf>
    <xf numFmtId="2" fontId="19" fillId="33" borderId="0" xfId="63" applyNumberFormat="1" applyFont="1" applyFill="1" applyBorder="1" applyAlignment="1">
      <alignment horizontal="right"/>
      <protection/>
    </xf>
    <xf numFmtId="2" fontId="19" fillId="33" borderId="0" xfId="46" applyNumberFormat="1" applyFont="1" applyFill="1" applyBorder="1" applyAlignment="1">
      <alignment horizontal="left"/>
    </xf>
    <xf numFmtId="0" fontId="19" fillId="33" borderId="0" xfId="63" applyFont="1" applyFill="1" applyBorder="1" applyAlignment="1">
      <alignment horizontal="right"/>
      <protection/>
    </xf>
    <xf numFmtId="2" fontId="19" fillId="33" borderId="0" xfId="63" applyNumberFormat="1" applyFont="1" applyFill="1" applyBorder="1">
      <alignment/>
      <protection/>
    </xf>
    <xf numFmtId="0" fontId="7" fillId="33" borderId="0" xfId="73" applyFont="1" applyFill="1" applyBorder="1" applyAlignment="1">
      <alignment horizontal="right"/>
      <protection/>
    </xf>
    <xf numFmtId="0" fontId="7" fillId="33" borderId="19" xfId="63" applyFont="1" applyFill="1" applyBorder="1" applyAlignment="1">
      <alignment horizontal="center"/>
      <protection/>
    </xf>
    <xf numFmtId="0" fontId="7" fillId="33" borderId="19" xfId="73" applyFont="1" applyFill="1" applyBorder="1">
      <alignment/>
      <protection/>
    </xf>
    <xf numFmtId="0" fontId="7" fillId="33" borderId="19" xfId="63" applyFont="1" applyFill="1" applyBorder="1">
      <alignment/>
      <protection/>
    </xf>
    <xf numFmtId="0" fontId="19" fillId="33" borderId="19" xfId="63" applyFont="1" applyFill="1" applyBorder="1">
      <alignment/>
      <protection/>
    </xf>
    <xf numFmtId="2" fontId="19" fillId="33" borderId="19" xfId="63" applyNumberFormat="1" applyFont="1" applyFill="1" applyBorder="1" applyAlignment="1">
      <alignment horizontal="right"/>
      <protection/>
    </xf>
    <xf numFmtId="2" fontId="19" fillId="33" borderId="19" xfId="46" applyNumberFormat="1" applyFont="1" applyFill="1" applyBorder="1" applyAlignment="1">
      <alignment horizontal="left"/>
    </xf>
    <xf numFmtId="49" fontId="7" fillId="35" borderId="17" xfId="0" applyNumberFormat="1" applyFont="1" applyFill="1" applyBorder="1" applyAlignment="1">
      <alignment horizontal="center"/>
    </xf>
    <xf numFmtId="0" fontId="16" fillId="0" borderId="18" xfId="77" applyFont="1" applyFill="1" applyBorder="1" applyAlignment="1">
      <alignment horizontal="center" wrapText="1"/>
      <protection/>
    </xf>
    <xf numFmtId="16" fontId="16" fillId="0" borderId="18" xfId="77" applyNumberFormat="1" applyFont="1" applyFill="1" applyBorder="1" applyAlignment="1">
      <alignment horizontal="center" wrapText="1"/>
      <protection/>
    </xf>
    <xf numFmtId="2" fontId="7" fillId="0" borderId="18" xfId="0" applyNumberFormat="1" applyFont="1" applyBorder="1" applyAlignment="1">
      <alignment horizontal="justify" vertical="center" wrapText="1"/>
    </xf>
    <xf numFmtId="2" fontId="7" fillId="0" borderId="18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right"/>
    </xf>
    <xf numFmtId="0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justify" vertical="center"/>
    </xf>
    <xf numFmtId="2" fontId="7" fillId="0" borderId="18" xfId="0" applyNumberFormat="1" applyFont="1" applyBorder="1" applyAlignment="1">
      <alignment horizontal="justify" vertical="center"/>
    </xf>
    <xf numFmtId="4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 vertical="center"/>
    </xf>
    <xf numFmtId="0" fontId="7" fillId="0" borderId="18" xfId="0" applyNumberFormat="1" applyFont="1" applyBorder="1" applyAlignment="1">
      <alignment/>
    </xf>
    <xf numFmtId="0" fontId="7" fillId="0" borderId="18" xfId="0" applyNumberFormat="1" applyFont="1" applyBorder="1" applyAlignment="1">
      <alignment wrapText="1"/>
    </xf>
    <xf numFmtId="0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172" fontId="7" fillId="0" borderId="18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43" fontId="7" fillId="0" borderId="18" xfId="0" applyNumberFormat="1" applyFont="1" applyBorder="1" applyAlignment="1">
      <alignment horizontal="center"/>
    </xf>
    <xf numFmtId="43" fontId="7" fillId="0" borderId="18" xfId="0" applyNumberFormat="1" applyFont="1" applyBorder="1" applyAlignment="1">
      <alignment/>
    </xf>
    <xf numFmtId="49" fontId="7" fillId="35" borderId="24" xfId="0" applyNumberFormat="1" applyFont="1" applyFill="1" applyBorder="1" applyAlignment="1">
      <alignment horizontal="center"/>
    </xf>
    <xf numFmtId="49" fontId="7" fillId="35" borderId="16" xfId="0" applyNumberFormat="1" applyFont="1" applyFill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justify" vertical="center" wrapText="1"/>
    </xf>
    <xf numFmtId="0" fontId="7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center"/>
    </xf>
    <xf numFmtId="0" fontId="7" fillId="0" borderId="18" xfId="0" applyFont="1" applyBorder="1" applyAlignment="1">
      <alignment horizontal="right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35" borderId="24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16" fillId="0" borderId="18" xfId="0" applyNumberFormat="1" applyFont="1" applyBorder="1" applyAlignment="1" applyProtection="1">
      <alignment horizontal="left" wrapText="1"/>
      <protection/>
    </xf>
    <xf numFmtId="0" fontId="16" fillId="0" borderId="18" xfId="0" applyNumberFormat="1" applyFont="1" applyBorder="1" applyAlignment="1" applyProtection="1">
      <alignment horizontal="center"/>
      <protection/>
    </xf>
    <xf numFmtId="43" fontId="7" fillId="0" borderId="18" xfId="0" applyNumberFormat="1" applyFont="1" applyFill="1" applyBorder="1" applyAlignment="1">
      <alignment horizontal="center"/>
    </xf>
    <xf numFmtId="0" fontId="16" fillId="0" borderId="18" xfId="0" applyNumberFormat="1" applyFont="1" applyBorder="1" applyAlignment="1" applyProtection="1">
      <alignment horizontal="center" wrapText="1"/>
      <protection/>
    </xf>
    <xf numFmtId="0" fontId="16" fillId="0" borderId="18" xfId="0" applyNumberFormat="1" applyFont="1" applyFill="1" applyBorder="1" applyAlignment="1" applyProtection="1">
      <alignment horizontal="left" wrapText="1"/>
      <protection/>
    </xf>
    <xf numFmtId="0" fontId="7" fillId="0" borderId="18" xfId="0" applyNumberFormat="1" applyFont="1" applyFill="1" applyBorder="1" applyAlignment="1" applyProtection="1">
      <alignment horizontal="left" wrapText="1"/>
      <protection/>
    </xf>
    <xf numFmtId="0" fontId="7" fillId="0" borderId="18" xfId="0" applyFont="1" applyFill="1" applyBorder="1" applyAlignment="1">
      <alignment horizontal="left" wrapText="1"/>
    </xf>
    <xf numFmtId="172" fontId="7" fillId="0" borderId="18" xfId="0" applyNumberFormat="1" applyFont="1" applyBorder="1" applyAlignment="1">
      <alignment horizontal="center" vertical="center"/>
    </xf>
    <xf numFmtId="43" fontId="7" fillId="0" borderId="18" xfId="0" applyNumberFormat="1" applyFont="1" applyBorder="1" applyAlignment="1">
      <alignment horizontal="center" vertical="center"/>
    </xf>
    <xf numFmtId="0" fontId="7" fillId="0" borderId="18" xfId="0" applyFont="1" applyFill="1" applyBorder="1" applyAlignment="1">
      <alignment horizontal="left"/>
    </xf>
    <xf numFmtId="0" fontId="7" fillId="0" borderId="28" xfId="0" applyFont="1" applyBorder="1" applyAlignment="1">
      <alignment horizontal="center"/>
    </xf>
    <xf numFmtId="2" fontId="7" fillId="0" borderId="18" xfId="0" applyNumberFormat="1" applyFont="1" applyFill="1" applyBorder="1" applyAlignment="1">
      <alignment horizontal="justify" vertical="center"/>
    </xf>
    <xf numFmtId="0" fontId="7" fillId="0" borderId="18" xfId="63" applyFont="1" applyFill="1" applyBorder="1" applyAlignment="1">
      <alignment horizontal="center" vertical="center"/>
      <protection/>
    </xf>
    <xf numFmtId="2" fontId="10" fillId="0" borderId="18" xfId="70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68" applyFont="1" applyFill="1" applyBorder="1" applyAlignment="1">
      <alignment wrapText="1"/>
      <protection/>
    </xf>
    <xf numFmtId="0" fontId="7" fillId="0" borderId="18" xfId="0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 wrapText="1"/>
    </xf>
    <xf numFmtId="2" fontId="10" fillId="0" borderId="18" xfId="71" applyNumberFormat="1" applyFont="1" applyFill="1" applyBorder="1" applyAlignment="1">
      <alignment horizontal="center" vertical="center" wrapText="1"/>
    </xf>
    <xf numFmtId="0" fontId="7" fillId="0" borderId="18" xfId="63" applyFont="1" applyFill="1" applyBorder="1" applyAlignment="1">
      <alignment horizontal="center" vertical="center" wrapText="1"/>
      <protection/>
    </xf>
    <xf numFmtId="1" fontId="7" fillId="0" borderId="18" xfId="70" applyNumberFormat="1" applyFont="1" applyFill="1" applyBorder="1" applyAlignment="1" applyProtection="1">
      <alignment horizontal="center" vertical="center" wrapText="1"/>
      <protection hidden="1"/>
    </xf>
    <xf numFmtId="2" fontId="19" fillId="34" borderId="0" xfId="63" applyNumberFormat="1" applyFont="1" applyFill="1" applyBorder="1" applyProtection="1">
      <alignment/>
      <protection hidden="1"/>
    </xf>
    <xf numFmtId="0" fontId="19" fillId="34" borderId="21" xfId="0" applyFont="1" applyFill="1" applyBorder="1" applyAlignment="1">
      <alignment/>
    </xf>
    <xf numFmtId="0" fontId="7" fillId="34" borderId="21" xfId="0" applyFont="1" applyFill="1" applyBorder="1" applyAlignment="1">
      <alignment/>
    </xf>
    <xf numFmtId="2" fontId="7" fillId="34" borderId="0" xfId="63" applyNumberFormat="1" applyFont="1" applyFill="1" applyBorder="1" applyProtection="1">
      <alignment/>
      <protection hidden="1"/>
    </xf>
    <xf numFmtId="0" fontId="7" fillId="34" borderId="0" xfId="0" applyFont="1" applyFill="1" applyAlignment="1">
      <alignment/>
    </xf>
    <xf numFmtId="0" fontId="7" fillId="34" borderId="22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0" fontId="10" fillId="34" borderId="0" xfId="0" applyFont="1" applyFill="1" applyAlignment="1">
      <alignment horizontal="right"/>
    </xf>
    <xf numFmtId="0" fontId="7" fillId="0" borderId="0" xfId="63" applyFont="1" applyAlignment="1">
      <alignment horizontal="center"/>
      <protection/>
    </xf>
    <xf numFmtId="0" fontId="7" fillId="0" borderId="0" xfId="63" applyFont="1" applyBorder="1">
      <alignment/>
      <protection/>
    </xf>
    <xf numFmtId="0" fontId="16" fillId="35" borderId="18" xfId="0" applyFont="1" applyFill="1" applyBorder="1" applyAlignment="1">
      <alignment horizontal="center" wrapText="1"/>
    </xf>
    <xf numFmtId="1" fontId="7" fillId="35" borderId="18" xfId="66" applyNumberFormat="1" applyFont="1" applyFill="1" applyBorder="1" applyAlignment="1">
      <alignment horizontal="center" vertical="center" wrapText="1"/>
      <protection/>
    </xf>
    <xf numFmtId="0" fontId="19" fillId="35" borderId="18" xfId="0" applyFont="1" applyFill="1" applyBorder="1" applyAlignment="1">
      <alignment horizontal="center" wrapText="1"/>
    </xf>
    <xf numFmtId="0" fontId="7" fillId="35" borderId="18" xfId="0" applyFont="1" applyFill="1" applyBorder="1" applyAlignment="1">
      <alignment horizontal="center" vertical="center"/>
    </xf>
    <xf numFmtId="1" fontId="7" fillId="35" borderId="18" xfId="0" applyNumberFormat="1" applyFont="1" applyFill="1" applyBorder="1" applyAlignment="1">
      <alignment horizontal="center" vertical="center"/>
    </xf>
    <xf numFmtId="2" fontId="10" fillId="35" borderId="18" xfId="71" applyNumberFormat="1" applyFont="1" applyFill="1" applyBorder="1" applyAlignment="1">
      <alignment horizontal="center" vertical="center"/>
    </xf>
    <xf numFmtId="0" fontId="7" fillId="35" borderId="18" xfId="63" applyFont="1" applyFill="1" applyBorder="1" applyAlignment="1">
      <alignment horizontal="center" vertical="center"/>
      <protection/>
    </xf>
    <xf numFmtId="2" fontId="19" fillId="33" borderId="18" xfId="63" applyNumberFormat="1" applyFont="1" applyFill="1" applyBorder="1" applyProtection="1">
      <alignment/>
      <protection hidden="1"/>
    </xf>
    <xf numFmtId="2" fontId="19" fillId="0" borderId="18" xfId="62" applyNumberFormat="1" applyFont="1" applyBorder="1" applyAlignment="1">
      <alignment horizontal="center" vertical="center"/>
      <protection/>
    </xf>
    <xf numFmtId="2" fontId="19" fillId="0" borderId="18" xfId="64" applyNumberFormat="1" applyFont="1" applyFill="1" applyBorder="1" applyAlignment="1">
      <alignment horizontal="center" vertical="center" wrapText="1"/>
      <protection/>
    </xf>
    <xf numFmtId="2" fontId="10" fillId="0" borderId="18" xfId="71" applyNumberFormat="1" applyFont="1" applyFill="1" applyBorder="1" applyAlignment="1">
      <alignment/>
    </xf>
    <xf numFmtId="0" fontId="16" fillId="0" borderId="18" xfId="0" applyFont="1" applyFill="1" applyBorder="1" applyAlignment="1">
      <alignment horizontal="center" wrapText="1"/>
    </xf>
    <xf numFmtId="2" fontId="7" fillId="0" borderId="18" xfId="0" applyNumberFormat="1" applyFont="1" applyFill="1" applyBorder="1" applyAlignment="1">
      <alignment horizontal="center"/>
    </xf>
    <xf numFmtId="2" fontId="10" fillId="0" borderId="18" xfId="71" applyNumberFormat="1" applyFont="1" applyFill="1" applyBorder="1" applyAlignment="1">
      <alignment horizontal="center"/>
    </xf>
    <xf numFmtId="1" fontId="7" fillId="0" borderId="23" xfId="66" applyNumberFormat="1" applyFont="1" applyFill="1" applyBorder="1" applyAlignment="1">
      <alignment horizontal="center" vertical="center" wrapText="1"/>
      <protection/>
    </xf>
    <xf numFmtId="0" fontId="11" fillId="0" borderId="0" xfId="63" applyFont="1">
      <alignment/>
      <protection/>
    </xf>
    <xf numFmtId="2" fontId="19" fillId="33" borderId="0" xfId="63" applyNumberFormat="1" applyFont="1" applyFill="1">
      <alignment/>
      <protection/>
    </xf>
    <xf numFmtId="0" fontId="7" fillId="33" borderId="0" xfId="73" applyFont="1" applyFill="1">
      <alignment/>
      <protection/>
    </xf>
    <xf numFmtId="0" fontId="7" fillId="35" borderId="18" xfId="0" applyFont="1" applyFill="1" applyBorder="1" applyAlignment="1">
      <alignment horizontal="center" vertical="center" wrapText="1"/>
    </xf>
    <xf numFmtId="2" fontId="7" fillId="35" borderId="18" xfId="63" applyNumberFormat="1" applyFont="1" applyFill="1" applyBorder="1" applyAlignment="1" applyProtection="1">
      <alignment horizontal="center" vertical="center" wrapText="1"/>
      <protection locked="0"/>
    </xf>
    <xf numFmtId="2" fontId="7" fillId="35" borderId="18" xfId="63" applyNumberFormat="1" applyFont="1" applyFill="1" applyBorder="1" applyAlignment="1" applyProtection="1">
      <alignment horizontal="center" vertical="center" wrapText="1"/>
      <protection hidden="1"/>
    </xf>
    <xf numFmtId="2" fontId="7" fillId="35" borderId="18" xfId="70" applyNumberFormat="1" applyFont="1" applyFill="1" applyBorder="1" applyAlignment="1" applyProtection="1">
      <alignment horizontal="center" vertical="center" wrapText="1"/>
      <protection hidden="1"/>
    </xf>
    <xf numFmtId="173" fontId="7" fillId="35" borderId="18" xfId="66" applyNumberFormat="1" applyFont="1" applyFill="1" applyBorder="1" applyAlignment="1">
      <alignment horizontal="center" vertical="center" wrapText="1"/>
      <protection/>
    </xf>
    <xf numFmtId="0" fontId="7" fillId="34" borderId="0" xfId="0" applyFont="1" applyFill="1" applyBorder="1" applyAlignment="1">
      <alignment/>
    </xf>
    <xf numFmtId="0" fontId="22" fillId="0" borderId="18" xfId="0" applyFont="1" applyBorder="1" applyAlignment="1">
      <alignment horizontal="center"/>
    </xf>
    <xf numFmtId="43" fontId="10" fillId="0" borderId="18" xfId="63" applyNumberFormat="1" applyFont="1" applyBorder="1" applyAlignment="1">
      <alignment horizontal="center"/>
      <protection/>
    </xf>
    <xf numFmtId="3" fontId="27" fillId="0" borderId="18" xfId="0" applyNumberFormat="1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7" fillId="34" borderId="0" xfId="63" applyFont="1" applyFill="1" applyAlignment="1">
      <alignment horizontal="center"/>
      <protection/>
    </xf>
    <xf numFmtId="0" fontId="7" fillId="34" borderId="0" xfId="63" applyFont="1" applyFill="1">
      <alignment/>
      <protection/>
    </xf>
    <xf numFmtId="0" fontId="7" fillId="0" borderId="0" xfId="63" applyFont="1">
      <alignment/>
      <protection/>
    </xf>
    <xf numFmtId="0" fontId="19" fillId="34" borderId="0" xfId="61" applyFont="1" applyFill="1" applyBorder="1" applyAlignment="1">
      <alignment horizontal="left"/>
      <protection/>
    </xf>
    <xf numFmtId="0" fontId="19" fillId="34" borderId="0" xfId="61" applyFont="1" applyFill="1" applyBorder="1" applyAlignment="1">
      <alignment horizontal="center"/>
      <protection/>
    </xf>
    <xf numFmtId="0" fontId="19" fillId="0" borderId="0" xfId="0" applyFont="1" applyAlignment="1">
      <alignment/>
    </xf>
    <xf numFmtId="0" fontId="19" fillId="34" borderId="0" xfId="61" applyFont="1" applyFill="1" applyBorder="1" applyAlignment="1">
      <alignment/>
      <protection/>
    </xf>
    <xf numFmtId="0" fontId="7" fillId="33" borderId="0" xfId="73" applyFont="1" applyFill="1" applyAlignment="1">
      <alignment horizontal="right"/>
      <protection/>
    </xf>
    <xf numFmtId="2" fontId="7" fillId="34" borderId="0" xfId="63" applyNumberFormat="1" applyFont="1" applyFill="1">
      <alignment/>
      <protection/>
    </xf>
    <xf numFmtId="0" fontId="7" fillId="33" borderId="19" xfId="73" applyFont="1" applyFill="1" applyBorder="1" applyAlignment="1">
      <alignment horizontal="right"/>
      <protection/>
    </xf>
    <xf numFmtId="0" fontId="7" fillId="34" borderId="19" xfId="63" applyFont="1" applyFill="1" applyBorder="1">
      <alignment/>
      <protection/>
    </xf>
    <xf numFmtId="0" fontId="7" fillId="0" borderId="18" xfId="61" applyFont="1" applyFill="1" applyBorder="1" applyAlignment="1">
      <alignment horizontal="center" vertical="center" wrapText="1"/>
      <protection/>
    </xf>
    <xf numFmtId="2" fontId="7" fillId="0" borderId="18" xfId="63" applyNumberFormat="1" applyFont="1" applyBorder="1" applyAlignment="1">
      <alignment horizontal="center" vertical="center"/>
      <protection/>
    </xf>
    <xf numFmtId="2" fontId="7" fillId="0" borderId="18" xfId="63" applyNumberFormat="1" applyFont="1" applyFill="1" applyBorder="1" applyAlignment="1">
      <alignment horizontal="center" vertical="center"/>
      <protection/>
    </xf>
    <xf numFmtId="0" fontId="7" fillId="0" borderId="18" xfId="63" applyFont="1" applyBorder="1" applyAlignment="1">
      <alignment horizontal="center" vertical="center"/>
      <protection/>
    </xf>
    <xf numFmtId="0" fontId="7" fillId="0" borderId="18" xfId="63" applyFont="1" applyBorder="1">
      <alignment/>
      <protection/>
    </xf>
    <xf numFmtId="0" fontId="19" fillId="34" borderId="21" xfId="0" applyFont="1" applyFill="1" applyBorder="1" applyAlignment="1">
      <alignment/>
    </xf>
    <xf numFmtId="2" fontId="7" fillId="34" borderId="0" xfId="63" applyNumberFormat="1" applyFont="1" applyFill="1" applyBorder="1" applyProtection="1">
      <alignment/>
      <protection hidden="1"/>
    </xf>
    <xf numFmtId="0" fontId="7" fillId="34" borderId="22" xfId="0" applyFont="1" applyFill="1" applyBorder="1" applyAlignment="1">
      <alignment horizontal="center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10" fillId="34" borderId="0" xfId="0" applyFont="1" applyFill="1" applyAlignment="1">
      <alignment horizontal="right"/>
    </xf>
    <xf numFmtId="2" fontId="8" fillId="34" borderId="0" xfId="63" applyNumberFormat="1" applyFont="1" applyFill="1" applyBorder="1" applyProtection="1">
      <alignment/>
      <protection hidden="1"/>
    </xf>
    <xf numFmtId="2" fontId="19" fillId="33" borderId="0" xfId="63" applyNumberFormat="1" applyFont="1" applyFill="1" applyBorder="1" applyProtection="1">
      <alignment/>
      <protection hidden="1"/>
    </xf>
    <xf numFmtId="0" fontId="7" fillId="0" borderId="0" xfId="63" applyFont="1" applyAlignment="1">
      <alignment horizontal="center"/>
      <protection/>
    </xf>
    <xf numFmtId="0" fontId="7" fillId="0" borderId="0" xfId="63" applyFont="1" applyBorder="1">
      <alignment/>
      <protection/>
    </xf>
    <xf numFmtId="0" fontId="19" fillId="34" borderId="0" xfId="63" applyFont="1" applyFill="1" applyAlignment="1">
      <alignment horizontal="right"/>
      <protection/>
    </xf>
    <xf numFmtId="0" fontId="19" fillId="34" borderId="0" xfId="63" applyFont="1" applyFill="1" applyAlignment="1">
      <alignment horizontal="left"/>
      <protection/>
    </xf>
    <xf numFmtId="0" fontId="7" fillId="34" borderId="0" xfId="63" applyFont="1" applyFill="1" applyAlignment="1">
      <alignment horizontal="left"/>
      <protection/>
    </xf>
    <xf numFmtId="0" fontId="7" fillId="34" borderId="0" xfId="63" applyFont="1" applyFill="1" applyAlignment="1">
      <alignment horizontal="right"/>
      <protection/>
    </xf>
    <xf numFmtId="0" fontId="7" fillId="34" borderId="0" xfId="63" applyFont="1" applyFill="1" applyBorder="1">
      <alignment/>
      <protection/>
    </xf>
    <xf numFmtId="0" fontId="7" fillId="0" borderId="0" xfId="0" applyFont="1" applyAlignment="1">
      <alignment/>
    </xf>
    <xf numFmtId="0" fontId="7" fillId="33" borderId="0" xfId="63" applyFont="1" applyFill="1" applyBorder="1">
      <alignment/>
      <protection/>
    </xf>
    <xf numFmtId="1" fontId="7" fillId="0" borderId="18" xfId="63" applyNumberFormat="1" applyFont="1" applyBorder="1" applyAlignment="1" applyProtection="1">
      <alignment horizontal="center" vertical="center" wrapText="1"/>
      <protection hidden="1"/>
    </xf>
    <xf numFmtId="2" fontId="7" fillId="0" borderId="0" xfId="63" applyNumberFormat="1" applyFont="1">
      <alignment/>
      <protection/>
    </xf>
    <xf numFmtId="0" fontId="10" fillId="0" borderId="18" xfId="63" applyFont="1" applyBorder="1" applyAlignment="1">
      <alignment horizontal="left" vertical="center" wrapText="1"/>
      <protection/>
    </xf>
    <xf numFmtId="2" fontId="19" fillId="0" borderId="18" xfId="63" applyNumberFormat="1" applyFont="1" applyBorder="1" applyAlignment="1">
      <alignment horizontal="center" vertical="center" wrapText="1"/>
      <protection/>
    </xf>
    <xf numFmtId="0" fontId="19" fillId="0" borderId="18" xfId="63" applyFont="1" applyBorder="1">
      <alignment/>
      <protection/>
    </xf>
    <xf numFmtId="0" fontId="19" fillId="0" borderId="18" xfId="63" applyFont="1" applyBorder="1" applyAlignment="1">
      <alignment horizontal="left"/>
      <protection/>
    </xf>
    <xf numFmtId="0" fontId="16" fillId="0" borderId="18" xfId="0" applyFont="1" applyFill="1" applyBorder="1" applyAlignment="1">
      <alignment wrapText="1"/>
    </xf>
    <xf numFmtId="0" fontId="7" fillId="0" borderId="18" xfId="63" applyFont="1" applyFill="1" applyBorder="1" applyAlignment="1">
      <alignment horizontal="left"/>
      <protection/>
    </xf>
    <xf numFmtId="0" fontId="7" fillId="0" borderId="18" xfId="0" applyFont="1" applyBorder="1" applyAlignment="1" quotePrefix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left"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>
      <alignment horizontal="left"/>
    </xf>
    <xf numFmtId="2" fontId="10" fillId="0" borderId="18" xfId="63" applyNumberFormat="1" applyFont="1" applyBorder="1" applyAlignment="1" applyProtection="1">
      <alignment horizontal="center" vertical="center" wrapText="1"/>
      <protection locked="0"/>
    </xf>
    <xf numFmtId="2" fontId="7" fillId="0" borderId="18" xfId="71" applyNumberFormat="1" applyFont="1" applyFill="1" applyBorder="1" applyAlignment="1">
      <alignment horizontal="center"/>
    </xf>
    <xf numFmtId="0" fontId="7" fillId="0" borderId="18" xfId="63" applyFont="1" applyBorder="1" applyAlignment="1">
      <alignment horizontal="left"/>
      <protection/>
    </xf>
    <xf numFmtId="0" fontId="22" fillId="0" borderId="18" xfId="0" applyFont="1" applyBorder="1" applyAlignment="1">
      <alignment horizontal="center" vertical="center" wrapText="1"/>
    </xf>
    <xf numFmtId="0" fontId="10" fillId="0" borderId="18" xfId="63" applyFont="1" applyBorder="1" applyAlignment="1">
      <alignment horizontal="center"/>
      <protection/>
    </xf>
    <xf numFmtId="0" fontId="7" fillId="34" borderId="18" xfId="63" applyFont="1" applyFill="1" applyBorder="1" applyAlignment="1">
      <alignment horizontal="center"/>
      <protection/>
    </xf>
    <xf numFmtId="2" fontId="7" fillId="0" borderId="18" xfId="71" applyNumberFormat="1" applyFont="1" applyFill="1" applyBorder="1" applyAlignment="1">
      <alignment horizontal="center" vertical="center"/>
    </xf>
    <xf numFmtId="2" fontId="7" fillId="0" borderId="18" xfId="71" applyNumberFormat="1" applyFont="1" applyFill="1" applyBorder="1" applyAlignment="1">
      <alignment horizontal="right" vertical="center" wrapText="1"/>
    </xf>
    <xf numFmtId="0" fontId="7" fillId="0" borderId="18" xfId="0" applyNumberFormat="1" applyFont="1" applyBorder="1" applyAlignment="1" applyProtection="1">
      <alignment horizontal="center"/>
      <protection/>
    </xf>
    <xf numFmtId="0" fontId="32" fillId="33" borderId="0" xfId="63" applyFont="1" applyFill="1">
      <alignment/>
      <protection/>
    </xf>
    <xf numFmtId="0" fontId="32" fillId="33" borderId="0" xfId="63" applyFont="1" applyFill="1" applyBorder="1" applyAlignment="1">
      <alignment/>
      <protection/>
    </xf>
    <xf numFmtId="0" fontId="32" fillId="33" borderId="0" xfId="63" applyFont="1" applyFill="1" applyAlignment="1">
      <alignment horizontal="right"/>
      <protection/>
    </xf>
    <xf numFmtId="0" fontId="32" fillId="0" borderId="0" xfId="63" applyFont="1">
      <alignment/>
      <protection/>
    </xf>
    <xf numFmtId="0" fontId="32" fillId="33" borderId="0" xfId="63" applyFont="1" applyFill="1" applyAlignment="1">
      <alignment horizontal="center"/>
      <protection/>
    </xf>
    <xf numFmtId="0" fontId="32" fillId="0" borderId="0" xfId="0" applyFont="1" applyAlignment="1">
      <alignment/>
    </xf>
    <xf numFmtId="0" fontId="32" fillId="33" borderId="0" xfId="63" applyFont="1" applyFill="1" applyBorder="1" applyAlignment="1">
      <alignment horizontal="center"/>
      <protection/>
    </xf>
    <xf numFmtId="0" fontId="33" fillId="33" borderId="0" xfId="63" applyFont="1" applyFill="1" applyBorder="1">
      <alignment/>
      <protection/>
    </xf>
    <xf numFmtId="0" fontId="32" fillId="0" borderId="18" xfId="63" applyFont="1" applyBorder="1" applyAlignment="1">
      <alignment horizontal="center"/>
      <protection/>
    </xf>
    <xf numFmtId="0" fontId="34" fillId="0" borderId="18" xfId="0" applyFont="1" applyBorder="1" applyAlignment="1">
      <alignment horizontal="center" vertical="center"/>
    </xf>
    <xf numFmtId="1" fontId="32" fillId="0" borderId="18" xfId="66" applyNumberFormat="1" applyFont="1" applyFill="1" applyBorder="1" applyAlignment="1">
      <alignment horizontal="center" vertical="center" wrapText="1"/>
      <protection/>
    </xf>
    <xf numFmtId="0" fontId="32" fillId="35" borderId="18" xfId="0" applyFont="1" applyFill="1" applyBorder="1" applyAlignment="1">
      <alignment/>
    </xf>
    <xf numFmtId="0" fontId="32" fillId="0" borderId="18" xfId="0" applyFont="1" applyBorder="1" applyAlignment="1">
      <alignment horizontal="center" vertical="center"/>
    </xf>
    <xf numFmtId="1" fontId="32" fillId="35" borderId="18" xfId="66" applyNumberFormat="1" applyFont="1" applyFill="1" applyBorder="1" applyAlignment="1">
      <alignment horizontal="center" vertical="center" wrapText="1"/>
      <protection/>
    </xf>
    <xf numFmtId="0" fontId="32" fillId="0" borderId="0" xfId="0" applyFont="1" applyBorder="1" applyAlignment="1">
      <alignment/>
    </xf>
    <xf numFmtId="2" fontId="33" fillId="33" borderId="0" xfId="63" applyNumberFormat="1" applyFont="1" applyFill="1" applyBorder="1" applyProtection="1">
      <alignment/>
      <protection hidden="1"/>
    </xf>
    <xf numFmtId="2" fontId="32" fillId="34" borderId="0" xfId="63" applyNumberFormat="1" applyFont="1" applyFill="1" applyBorder="1" applyProtection="1">
      <alignment/>
      <protection hidden="1"/>
    </xf>
    <xf numFmtId="0" fontId="32" fillId="0" borderId="0" xfId="63" applyFont="1" applyAlignment="1">
      <alignment horizontal="center"/>
      <protection/>
    </xf>
    <xf numFmtId="0" fontId="32" fillId="0" borderId="0" xfId="63" applyFont="1" applyBorder="1">
      <alignment/>
      <protection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/>
    </xf>
    <xf numFmtId="172" fontId="8" fillId="0" borderId="18" xfId="0" applyNumberFormat="1" applyFont="1" applyBorder="1" applyAlignment="1">
      <alignment horizontal="center"/>
    </xf>
    <xf numFmtId="2" fontId="8" fillId="0" borderId="18" xfId="63" applyNumberFormat="1" applyFont="1" applyBorder="1" applyAlignment="1" applyProtection="1">
      <alignment horizontal="center" vertical="center" wrapText="1"/>
      <protection locked="0"/>
    </xf>
    <xf numFmtId="43" fontId="8" fillId="0" borderId="18" xfId="0" applyNumberFormat="1" applyFont="1" applyBorder="1" applyAlignment="1">
      <alignment horizontal="center"/>
    </xf>
    <xf numFmtId="2" fontId="8" fillId="0" borderId="18" xfId="63" applyNumberFormat="1" applyFont="1" applyBorder="1" applyAlignment="1" applyProtection="1">
      <alignment horizontal="right" vertical="center" wrapText="1"/>
      <protection locked="0"/>
    </xf>
    <xf numFmtId="0" fontId="8" fillId="0" borderId="18" xfId="63" applyFont="1" applyBorder="1" applyAlignment="1">
      <alignment horizontal="center"/>
      <protection/>
    </xf>
    <xf numFmtId="2" fontId="8" fillId="0" borderId="18" xfId="63" applyNumberFormat="1" applyFont="1" applyFill="1" applyBorder="1" applyAlignment="1" applyProtection="1">
      <alignment horizontal="right" vertical="center" wrapText="1"/>
      <protection locked="0"/>
    </xf>
    <xf numFmtId="2" fontId="35" fillId="0" borderId="18" xfId="63" applyNumberFormat="1" applyFont="1" applyBorder="1" applyAlignment="1" applyProtection="1">
      <alignment horizontal="center" vertical="center"/>
      <protection hidden="1"/>
    </xf>
    <xf numFmtId="2" fontId="35" fillId="0" borderId="18" xfId="63" applyNumberFormat="1" applyFont="1" applyBorder="1" applyAlignment="1" applyProtection="1">
      <alignment horizontal="center" vertical="center" wrapText="1"/>
      <protection hidden="1"/>
    </xf>
    <xf numFmtId="2" fontId="8" fillId="0" borderId="18" xfId="0" applyNumberFormat="1" applyFont="1" applyFill="1" applyBorder="1" applyAlignment="1">
      <alignment horizontal="center" vertical="center" wrapText="1"/>
    </xf>
    <xf numFmtId="2" fontId="8" fillId="0" borderId="18" xfId="63" applyNumberFormat="1" applyFont="1" applyFill="1" applyBorder="1" applyAlignment="1" applyProtection="1">
      <alignment horizontal="center" vertical="center" wrapText="1"/>
      <protection locked="0"/>
    </xf>
    <xf numFmtId="0" fontId="8" fillId="0" borderId="18" xfId="63" applyFont="1" applyFill="1" applyBorder="1" applyAlignment="1">
      <alignment horizontal="center" vertical="center" wrapText="1"/>
      <protection/>
    </xf>
    <xf numFmtId="0" fontId="8" fillId="0" borderId="18" xfId="63" applyFont="1" applyBorder="1" applyAlignment="1">
      <alignment horizontal="center" wrapText="1"/>
      <protection/>
    </xf>
    <xf numFmtId="2" fontId="8" fillId="0" borderId="18" xfId="63" applyNumberFormat="1" applyFont="1" applyBorder="1" applyAlignment="1" applyProtection="1">
      <alignment horizontal="right" vertical="center" wrapText="1"/>
      <protection locked="0"/>
    </xf>
    <xf numFmtId="2" fontId="8" fillId="0" borderId="18" xfId="63" applyNumberFormat="1" applyFont="1" applyFill="1" applyBorder="1" applyAlignment="1" applyProtection="1">
      <alignment horizontal="center" vertical="center" wrapText="1"/>
      <protection hidden="1"/>
    </xf>
    <xf numFmtId="2" fontId="36" fillId="0" borderId="18" xfId="63" applyNumberFormat="1" applyFont="1" applyBorder="1" applyAlignment="1" applyProtection="1">
      <alignment horizontal="center"/>
      <protection hidden="1"/>
    </xf>
    <xf numFmtId="0" fontId="8" fillId="0" borderId="18" xfId="0" applyFont="1" applyBorder="1" applyAlignment="1">
      <alignment horizontal="center" vertical="center" wrapText="1"/>
    </xf>
    <xf numFmtId="0" fontId="8" fillId="0" borderId="18" xfId="63" applyFont="1" applyBorder="1" applyAlignment="1">
      <alignment horizontal="center" vertical="center"/>
      <protection/>
    </xf>
    <xf numFmtId="2" fontId="35" fillId="0" borderId="18" xfId="63" applyNumberFormat="1" applyFont="1" applyBorder="1" applyAlignment="1" applyProtection="1">
      <alignment horizontal="center"/>
      <protection hidden="1"/>
    </xf>
    <xf numFmtId="0" fontId="8" fillId="0" borderId="18" xfId="63" applyFont="1" applyBorder="1" applyAlignment="1" applyProtection="1">
      <alignment horizontal="center"/>
      <protection locked="0"/>
    </xf>
    <xf numFmtId="0" fontId="8" fillId="0" borderId="18" xfId="63" applyFont="1" applyBorder="1" applyAlignment="1">
      <alignment horizontal="center" vertical="center" wrapText="1"/>
      <protection/>
    </xf>
    <xf numFmtId="2" fontId="37" fillId="0" borderId="18" xfId="0" applyNumberFormat="1" applyFont="1" applyBorder="1" applyAlignment="1">
      <alignment horizontal="center"/>
    </xf>
    <xf numFmtId="2" fontId="5" fillId="0" borderId="18" xfId="63" applyNumberFormat="1" applyFont="1" applyFill="1" applyBorder="1" applyAlignment="1" applyProtection="1">
      <alignment horizontal="center" vertical="center"/>
      <protection locked="0"/>
    </xf>
    <xf numFmtId="2" fontId="36" fillId="0" borderId="18" xfId="63" applyNumberFormat="1" applyFont="1" applyBorder="1" applyAlignment="1" applyProtection="1">
      <alignment horizontal="center"/>
      <protection hidden="1"/>
    </xf>
    <xf numFmtId="43" fontId="8" fillId="0" borderId="18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172" fontId="8" fillId="0" borderId="18" xfId="0" applyNumberFormat="1" applyFont="1" applyBorder="1" applyAlignment="1">
      <alignment horizontal="center" vertical="center"/>
    </xf>
    <xf numFmtId="2" fontId="19" fillId="0" borderId="18" xfId="70" applyNumberFormat="1" applyFont="1" applyFill="1" applyBorder="1" applyAlignment="1" applyProtection="1">
      <alignment horizontal="center" vertical="center" wrapText="1"/>
      <protection hidden="1"/>
    </xf>
    <xf numFmtId="0" fontId="26" fillId="0" borderId="18" xfId="63" applyFont="1" applyBorder="1" applyAlignment="1">
      <alignment horizontal="center"/>
      <protection/>
    </xf>
    <xf numFmtId="0" fontId="11" fillId="34" borderId="18" xfId="63" applyFont="1" applyFill="1" applyBorder="1" applyAlignment="1">
      <alignment horizontal="center"/>
      <protection/>
    </xf>
    <xf numFmtId="0" fontId="7" fillId="0" borderId="0" xfId="63" applyFont="1" applyFill="1">
      <alignment/>
      <protection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wrapText="1"/>
    </xf>
    <xf numFmtId="0" fontId="7" fillId="0" borderId="18" xfId="0" applyFont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0" fontId="7" fillId="33" borderId="11" xfId="63" applyFont="1" applyFill="1" applyBorder="1" applyAlignment="1">
      <alignment horizontal="center" vertical="center" textRotation="90" wrapText="1"/>
      <protection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34" borderId="0" xfId="0" applyFont="1" applyFill="1" applyAlignment="1">
      <alignment/>
    </xf>
    <xf numFmtId="0" fontId="7" fillId="33" borderId="10" xfId="63" applyFont="1" applyFill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33" borderId="11" xfId="63" applyFont="1" applyFill="1" applyBorder="1" applyAlignment="1">
      <alignment horizontal="center" vertical="center" textRotation="90" wrapText="1"/>
      <protection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9" fillId="33" borderId="11" xfId="63" applyFont="1" applyFill="1" applyBorder="1" applyAlignment="1">
      <alignment horizontal="center" vertical="center" wrapText="1"/>
      <protection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33" borderId="10" xfId="63" applyFont="1" applyFill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0" fillId="0" borderId="15" xfId="62" applyFont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9" fillId="0" borderId="15" xfId="62" applyFont="1" applyBorder="1" applyAlignment="1">
      <alignment horizontal="center" vertical="center" wrapText="1"/>
      <protection/>
    </xf>
    <xf numFmtId="0" fontId="9" fillId="0" borderId="17" xfId="62" applyFont="1" applyBorder="1" applyAlignment="1">
      <alignment horizontal="center" vertical="center" wrapText="1"/>
      <protection/>
    </xf>
    <xf numFmtId="0" fontId="0" fillId="34" borderId="20" xfId="63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3" borderId="11" xfId="63" applyFont="1" applyFill="1" applyBorder="1" applyAlignment="1">
      <alignment horizontal="center" vertical="center" wrapText="1"/>
      <protection/>
    </xf>
    <xf numFmtId="0" fontId="19" fillId="33" borderId="0" xfId="0" applyFont="1" applyFill="1" applyAlignment="1">
      <alignment/>
    </xf>
    <xf numFmtId="0" fontId="7" fillId="33" borderId="0" xfId="73" applyFont="1" applyFill="1" applyBorder="1">
      <alignment/>
      <protection/>
    </xf>
    <xf numFmtId="0" fontId="19" fillId="33" borderId="0" xfId="63" applyFont="1" applyFill="1" applyBorder="1">
      <alignment/>
      <protection/>
    </xf>
    <xf numFmtId="2" fontId="19" fillId="33" borderId="0" xfId="63" applyNumberFormat="1" applyFont="1" applyFill="1" applyBorder="1" applyAlignment="1">
      <alignment horizontal="right"/>
      <protection/>
    </xf>
    <xf numFmtId="2" fontId="19" fillId="33" borderId="0" xfId="46" applyNumberFormat="1" applyFont="1" applyFill="1" applyBorder="1" applyAlignment="1">
      <alignment horizontal="left"/>
    </xf>
    <xf numFmtId="0" fontId="19" fillId="33" borderId="0" xfId="63" applyFont="1" applyFill="1" applyBorder="1" applyAlignment="1">
      <alignment horizontal="right"/>
      <protection/>
    </xf>
    <xf numFmtId="2" fontId="19" fillId="33" borderId="0" xfId="63" applyNumberFormat="1" applyFont="1" applyFill="1" applyBorder="1">
      <alignment/>
      <protection/>
    </xf>
    <xf numFmtId="0" fontId="7" fillId="33" borderId="0" xfId="73" applyFont="1" applyFill="1" applyBorder="1" applyAlignment="1">
      <alignment horizontal="right"/>
      <protection/>
    </xf>
    <xf numFmtId="0" fontId="7" fillId="33" borderId="19" xfId="63" applyFont="1" applyFill="1" applyBorder="1">
      <alignment/>
      <protection/>
    </xf>
    <xf numFmtId="0" fontId="19" fillId="33" borderId="19" xfId="63" applyFont="1" applyFill="1" applyBorder="1">
      <alignment/>
      <protection/>
    </xf>
    <xf numFmtId="2" fontId="19" fillId="33" borderId="19" xfId="63" applyNumberFormat="1" applyFont="1" applyFill="1" applyBorder="1" applyAlignment="1">
      <alignment horizontal="right"/>
      <protection/>
    </xf>
    <xf numFmtId="2" fontId="19" fillId="33" borderId="19" xfId="46" applyNumberFormat="1" applyFont="1" applyFill="1" applyBorder="1" applyAlignment="1">
      <alignment horizontal="left"/>
    </xf>
    <xf numFmtId="0" fontId="7" fillId="0" borderId="18" xfId="63" applyFont="1" applyBorder="1" applyAlignment="1" applyProtection="1">
      <alignment horizontal="center"/>
      <protection locked="0"/>
    </xf>
    <xf numFmtId="0" fontId="10" fillId="0" borderId="18" xfId="63" applyFont="1" applyBorder="1" applyAlignment="1" applyProtection="1">
      <alignment horizontal="center"/>
      <protection locked="0"/>
    </xf>
    <xf numFmtId="0" fontId="7" fillId="0" borderId="18" xfId="63" applyFont="1" applyBorder="1" applyAlignment="1" applyProtection="1">
      <alignment horizontal="center" vertical="center" wrapText="1"/>
      <protection locked="0"/>
    </xf>
    <xf numFmtId="0" fontId="7" fillId="0" borderId="18" xfId="63" applyFont="1" applyBorder="1" applyAlignment="1">
      <alignment horizontal="center" vertical="center" wrapText="1"/>
      <protection/>
    </xf>
    <xf numFmtId="0" fontId="7" fillId="0" borderId="18" xfId="69" applyFont="1" applyFill="1" applyBorder="1" applyAlignment="1">
      <alignment horizontal="left" vertical="center" wrapText="1"/>
      <protection/>
    </xf>
    <xf numFmtId="0" fontId="7" fillId="0" borderId="18" xfId="69" applyFont="1" applyFill="1" applyBorder="1" applyAlignment="1">
      <alignment horizontal="center" vertical="center" wrapText="1"/>
      <protection/>
    </xf>
    <xf numFmtId="0" fontId="7" fillId="0" borderId="18" xfId="69" applyFont="1" applyBorder="1" applyAlignment="1">
      <alignment horizontal="left" vertical="center" wrapText="1"/>
      <protection/>
    </xf>
    <xf numFmtId="0" fontId="19" fillId="0" borderId="18" xfId="63" applyFont="1" applyBorder="1" applyAlignment="1">
      <alignment horizontal="center" vertical="center"/>
      <protection/>
    </xf>
    <xf numFmtId="9" fontId="19" fillId="0" borderId="18" xfId="63" applyNumberFormat="1" applyFont="1" applyBorder="1" applyAlignment="1">
      <alignment horizontal="center" vertical="center"/>
      <protection/>
    </xf>
    <xf numFmtId="2" fontId="8" fillId="0" borderId="18" xfId="62" applyNumberFormat="1" applyFont="1" applyBorder="1" applyAlignment="1">
      <alignment horizontal="center" vertical="center"/>
      <protection/>
    </xf>
    <xf numFmtId="2" fontId="7" fillId="0" borderId="18" xfId="63" applyNumberFormat="1" applyFont="1" applyBorder="1" applyAlignment="1" applyProtection="1">
      <alignment horizontal="center" vertical="center" wrapText="1"/>
      <protection locked="0"/>
    </xf>
    <xf numFmtId="2" fontId="8" fillId="0" borderId="18" xfId="63" applyNumberFormat="1" applyFont="1" applyBorder="1" applyAlignment="1" applyProtection="1">
      <alignment horizontal="center" vertical="center" wrapText="1"/>
      <protection locked="0"/>
    </xf>
    <xf numFmtId="2" fontId="7" fillId="0" borderId="18" xfId="62" applyNumberFormat="1" applyFont="1" applyBorder="1" applyAlignment="1">
      <alignment horizontal="center" vertical="center"/>
      <protection/>
    </xf>
    <xf numFmtId="2" fontId="7" fillId="0" borderId="18" xfId="63" applyNumberFormat="1" applyFont="1" applyBorder="1" applyAlignment="1" applyProtection="1">
      <alignment horizontal="center" vertical="center"/>
      <protection hidden="1"/>
    </xf>
    <xf numFmtId="2" fontId="19" fillId="0" borderId="18" xfId="63" applyNumberFormat="1" applyFont="1" applyBorder="1" applyAlignment="1">
      <alignment horizontal="center" vertical="center"/>
      <protection/>
    </xf>
    <xf numFmtId="2" fontId="19" fillId="0" borderId="18" xfId="63" applyNumberFormat="1" applyFont="1" applyBorder="1" applyAlignment="1" applyProtection="1">
      <alignment horizontal="center" vertical="center"/>
      <protection hidden="1"/>
    </xf>
    <xf numFmtId="2" fontId="35" fillId="0" borderId="18" xfId="63" applyNumberFormat="1" applyFont="1" applyBorder="1" applyAlignment="1" applyProtection="1">
      <alignment horizontal="center" vertical="center"/>
      <protection hidden="1"/>
    </xf>
    <xf numFmtId="9" fontId="7" fillId="0" borderId="18" xfId="63" applyNumberFormat="1" applyFont="1" applyBorder="1" applyAlignment="1">
      <alignment horizontal="center" vertical="center"/>
      <protection/>
    </xf>
    <xf numFmtId="10" fontId="19" fillId="0" borderId="18" xfId="63" applyNumberFormat="1" applyFont="1" applyBorder="1" applyAlignment="1">
      <alignment horizontal="center" vertical="center"/>
      <protection/>
    </xf>
    <xf numFmtId="2" fontId="19" fillId="34" borderId="0" xfId="63" applyNumberFormat="1" applyFont="1" applyFill="1" applyBorder="1" applyProtection="1">
      <alignment/>
      <protection hidden="1"/>
    </xf>
    <xf numFmtId="0" fontId="7" fillId="34" borderId="21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2" fontId="15" fillId="33" borderId="0" xfId="63" applyNumberFormat="1" applyFont="1" applyFill="1" applyBorder="1">
      <alignment/>
      <protection/>
    </xf>
    <xf numFmtId="0" fontId="13" fillId="33" borderId="19" xfId="73" applyFont="1" applyFill="1" applyBorder="1">
      <alignment/>
      <protection/>
    </xf>
    <xf numFmtId="0" fontId="13" fillId="33" borderId="19" xfId="63" applyFont="1" applyFill="1" applyBorder="1">
      <alignment/>
      <protection/>
    </xf>
    <xf numFmtId="0" fontId="15" fillId="33" borderId="19" xfId="63" applyFont="1" applyFill="1" applyBorder="1">
      <alignment/>
      <protection/>
    </xf>
    <xf numFmtId="2" fontId="15" fillId="33" borderId="19" xfId="63" applyNumberFormat="1" applyFont="1" applyFill="1" applyBorder="1" applyAlignment="1">
      <alignment horizontal="right"/>
      <protection/>
    </xf>
    <xf numFmtId="2" fontId="15" fillId="33" borderId="19" xfId="46" applyNumberFormat="1" applyFont="1" applyFill="1" applyBorder="1" applyAlignment="1">
      <alignment horizontal="left"/>
    </xf>
    <xf numFmtId="0" fontId="13" fillId="0" borderId="18" xfId="63" applyFont="1" applyBorder="1" applyAlignment="1">
      <alignment horizontal="center"/>
      <protection/>
    </xf>
    <xf numFmtId="0" fontId="13" fillId="0" borderId="18" xfId="63" applyFont="1" applyBorder="1" applyAlignment="1" applyProtection="1">
      <alignment horizontal="center"/>
      <protection locked="0"/>
    </xf>
    <xf numFmtId="0" fontId="20" fillId="0" borderId="18" xfId="63" applyFont="1" applyBorder="1" applyAlignment="1" applyProtection="1">
      <alignment horizontal="center"/>
      <protection locked="0"/>
    </xf>
    <xf numFmtId="0" fontId="57" fillId="0" borderId="18" xfId="69" applyFont="1" applyFill="1" applyBorder="1" applyAlignment="1">
      <alignment horizontal="center" vertical="center" wrapText="1"/>
      <protection/>
    </xf>
    <xf numFmtId="0" fontId="13" fillId="0" borderId="18" xfId="63" applyFont="1" applyBorder="1" applyAlignment="1" applyProtection="1">
      <alignment horizontal="center" vertical="center" wrapText="1"/>
      <protection locked="0"/>
    </xf>
    <xf numFmtId="0" fontId="13" fillId="0" borderId="18" xfId="63" applyFont="1" applyBorder="1" applyAlignment="1">
      <alignment horizontal="center" vertical="center" wrapText="1"/>
      <protection/>
    </xf>
    <xf numFmtId="0" fontId="13" fillId="34" borderId="18" xfId="0" applyFont="1" applyFill="1" applyBorder="1" applyAlignment="1">
      <alignment horizontal="center" vertical="center" wrapText="1"/>
    </xf>
    <xf numFmtId="0" fontId="13" fillId="34" borderId="18" xfId="63" applyFont="1" applyFill="1" applyBorder="1" applyAlignment="1">
      <alignment horizontal="center" vertical="center" wrapText="1"/>
      <protection/>
    </xf>
    <xf numFmtId="2" fontId="13" fillId="0" borderId="18" xfId="63" applyNumberFormat="1" applyFont="1" applyBorder="1" applyAlignment="1" applyProtection="1">
      <alignment horizontal="center" vertical="center" wrapText="1"/>
      <protection hidden="1"/>
    </xf>
    <xf numFmtId="0" fontId="13" fillId="0" borderId="18" xfId="69" applyFont="1" applyFill="1" applyBorder="1" applyAlignment="1">
      <alignment horizontal="left" vertical="center" wrapText="1"/>
      <protection/>
    </xf>
    <xf numFmtId="0" fontId="13" fillId="0" borderId="18" xfId="69" applyFont="1" applyFill="1" applyBorder="1" applyAlignment="1">
      <alignment horizontal="center" vertical="center" wrapText="1"/>
      <protection/>
    </xf>
    <xf numFmtId="43" fontId="13" fillId="0" borderId="18" xfId="63" applyNumberFormat="1" applyFont="1" applyBorder="1" applyAlignment="1">
      <alignment horizontal="center" vertical="center" wrapText="1"/>
      <protection/>
    </xf>
    <xf numFmtId="2" fontId="13" fillId="0" borderId="18" xfId="63" applyNumberFormat="1" applyFont="1" applyFill="1" applyBorder="1" applyAlignment="1" applyProtection="1">
      <alignment horizontal="center" vertical="center" wrapText="1"/>
      <protection locked="0"/>
    </xf>
    <xf numFmtId="195" fontId="13" fillId="34" borderId="18" xfId="0" applyNumberFormat="1" applyFont="1" applyFill="1" applyBorder="1" applyAlignment="1">
      <alignment horizontal="center" vertical="center" wrapText="1"/>
    </xf>
    <xf numFmtId="2" fontId="13" fillId="34" borderId="18" xfId="70" applyNumberFormat="1" applyFont="1" applyFill="1" applyBorder="1" applyAlignment="1" applyProtection="1">
      <alignment horizontal="center" vertical="center" wrapText="1"/>
      <protection hidden="1"/>
    </xf>
    <xf numFmtId="172" fontId="13" fillId="0" borderId="18" xfId="0" applyNumberFormat="1" applyFont="1" applyBorder="1" applyAlignment="1">
      <alignment horizontal="center" vertical="center" wrapText="1"/>
    </xf>
    <xf numFmtId="0" fontId="13" fillId="0" borderId="18" xfId="69" applyFont="1" applyBorder="1" applyAlignment="1">
      <alignment horizontal="center" vertical="center" wrapText="1"/>
      <protection/>
    </xf>
    <xf numFmtId="0" fontId="13" fillId="0" borderId="18" xfId="69" applyFont="1" applyBorder="1" applyAlignment="1">
      <alignment horizontal="left" vertical="center" wrapText="1"/>
      <protection/>
    </xf>
    <xf numFmtId="0" fontId="58" fillId="0" borderId="18" xfId="69" applyFont="1" applyFill="1" applyBorder="1" applyAlignment="1">
      <alignment horizontal="center" vertical="center" wrapText="1"/>
      <protection/>
    </xf>
    <xf numFmtId="0" fontId="15" fillId="0" borderId="18" xfId="63" applyFont="1" applyBorder="1" applyAlignment="1">
      <alignment horizontal="right" vertical="center"/>
      <protection/>
    </xf>
    <xf numFmtId="0" fontId="15" fillId="0" borderId="18" xfId="63" applyFont="1" applyBorder="1" applyAlignment="1">
      <alignment horizontal="center" vertical="center"/>
      <protection/>
    </xf>
    <xf numFmtId="0" fontId="13" fillId="0" borderId="18" xfId="63" applyFont="1" applyBorder="1" applyAlignment="1">
      <alignment horizontal="center" vertical="center"/>
      <protection/>
    </xf>
    <xf numFmtId="9" fontId="15" fillId="0" borderId="18" xfId="63" applyNumberFormat="1" applyFont="1" applyBorder="1" applyAlignment="1">
      <alignment horizontal="center" vertical="center"/>
      <protection/>
    </xf>
    <xf numFmtId="2" fontId="58" fillId="0" borderId="18" xfId="62" applyNumberFormat="1" applyFont="1" applyBorder="1" applyAlignment="1">
      <alignment horizontal="center" vertical="center"/>
      <protection/>
    </xf>
    <xf numFmtId="2" fontId="13" fillId="0" borderId="18" xfId="63" applyNumberFormat="1" applyFont="1" applyBorder="1" applyAlignment="1" applyProtection="1">
      <alignment horizontal="center" vertical="center" wrapText="1"/>
      <protection locked="0"/>
    </xf>
    <xf numFmtId="2" fontId="58" fillId="0" borderId="18" xfId="63" applyNumberFormat="1" applyFont="1" applyBorder="1" applyAlignment="1" applyProtection="1">
      <alignment horizontal="center" vertical="center" wrapText="1"/>
      <protection locked="0"/>
    </xf>
    <xf numFmtId="2" fontId="13" fillId="0" borderId="18" xfId="62" applyNumberFormat="1" applyFont="1" applyBorder="1" applyAlignment="1">
      <alignment horizontal="center" vertical="center"/>
      <protection/>
    </xf>
    <xf numFmtId="2" fontId="13" fillId="0" borderId="18" xfId="63" applyNumberFormat="1" applyFont="1" applyBorder="1" applyAlignment="1" applyProtection="1">
      <alignment horizontal="center" vertical="center"/>
      <protection hidden="1"/>
    </xf>
    <xf numFmtId="2" fontId="15" fillId="0" borderId="18" xfId="63" applyNumberFormat="1" applyFont="1" applyBorder="1" applyAlignment="1">
      <alignment horizontal="center" vertical="center"/>
      <protection/>
    </xf>
    <xf numFmtId="2" fontId="15" fillId="0" borderId="18" xfId="63" applyNumberFormat="1" applyFont="1" applyBorder="1" applyAlignment="1" applyProtection="1">
      <alignment horizontal="center" vertical="center"/>
      <protection hidden="1"/>
    </xf>
    <xf numFmtId="2" fontId="60" fillId="0" borderId="18" xfId="63" applyNumberFormat="1" applyFont="1" applyBorder="1" applyAlignment="1" applyProtection="1">
      <alignment horizontal="center" vertical="center"/>
      <protection hidden="1"/>
    </xf>
    <xf numFmtId="9" fontId="13" fillId="0" borderId="18" xfId="63" applyNumberFormat="1" applyFont="1" applyBorder="1" applyAlignment="1">
      <alignment horizontal="center" vertical="center"/>
      <protection/>
    </xf>
    <xf numFmtId="10" fontId="15" fillId="0" borderId="18" xfId="63" applyNumberFormat="1" applyFont="1" applyBorder="1" applyAlignment="1">
      <alignment horizontal="center" vertical="center"/>
      <protection/>
    </xf>
    <xf numFmtId="2" fontId="15" fillId="33" borderId="0" xfId="63" applyNumberFormat="1" applyFont="1" applyFill="1" applyBorder="1" applyProtection="1">
      <alignment/>
      <protection hidden="1"/>
    </xf>
    <xf numFmtId="2" fontId="15" fillId="34" borderId="0" xfId="63" applyNumberFormat="1" applyFont="1" applyFill="1" applyBorder="1" applyProtection="1">
      <alignment/>
      <protection hidden="1"/>
    </xf>
    <xf numFmtId="0" fontId="15" fillId="34" borderId="21" xfId="0" applyFont="1" applyFill="1" applyBorder="1" applyAlignment="1">
      <alignment/>
    </xf>
    <xf numFmtId="0" fontId="13" fillId="34" borderId="21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2" fontId="13" fillId="34" borderId="0" xfId="63" applyNumberFormat="1" applyFont="1" applyFill="1" applyBorder="1" applyProtection="1">
      <alignment/>
      <protection hidden="1"/>
    </xf>
    <xf numFmtId="0" fontId="13" fillId="34" borderId="0" xfId="0" applyFont="1" applyFill="1" applyAlignment="1">
      <alignment/>
    </xf>
    <xf numFmtId="0" fontId="13" fillId="34" borderId="22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13" fillId="34" borderId="0" xfId="0" applyFont="1" applyFill="1" applyAlignment="1">
      <alignment/>
    </xf>
    <xf numFmtId="0" fontId="13" fillId="34" borderId="0" xfId="0" applyFont="1" applyFill="1" applyAlignment="1">
      <alignment horizontal="center"/>
    </xf>
    <xf numFmtId="0" fontId="20" fillId="34" borderId="0" xfId="0" applyFont="1" applyFill="1" applyAlignment="1">
      <alignment horizontal="right"/>
    </xf>
    <xf numFmtId="0" fontId="7" fillId="33" borderId="0" xfId="63" applyFont="1" applyFill="1" applyBorder="1" applyAlignment="1">
      <alignment/>
      <protection/>
    </xf>
    <xf numFmtId="0" fontId="7" fillId="33" borderId="0" xfId="63" applyFont="1" applyFill="1" applyBorder="1" applyAlignment="1">
      <alignment horizontal="right"/>
      <protection/>
    </xf>
    <xf numFmtId="0" fontId="7" fillId="33" borderId="0" xfId="63" applyFont="1" applyFill="1" applyAlignment="1">
      <alignment horizontal="center"/>
      <protection/>
    </xf>
    <xf numFmtId="0" fontId="7" fillId="33" borderId="0" xfId="63" applyFont="1" applyFill="1" applyBorder="1" applyAlignment="1">
      <alignment horizontal="center"/>
      <protection/>
    </xf>
    <xf numFmtId="2" fontId="19" fillId="33" borderId="0" xfId="63" applyNumberFormat="1" applyFont="1" applyFill="1">
      <alignment/>
      <protection/>
    </xf>
    <xf numFmtId="2" fontId="19" fillId="33" borderId="0" xfId="63" applyNumberFormat="1" applyFont="1" applyFill="1" applyAlignment="1">
      <alignment horizontal="right"/>
      <protection/>
    </xf>
    <xf numFmtId="2" fontId="19" fillId="33" borderId="0" xfId="46" applyNumberFormat="1" applyFont="1" applyFill="1" applyAlignment="1">
      <alignment horizontal="left"/>
    </xf>
    <xf numFmtId="0" fontId="24" fillId="0" borderId="18" xfId="0" applyFont="1" applyBorder="1" applyAlignment="1">
      <alignment horizontal="center" wrapText="1"/>
    </xf>
    <xf numFmtId="2" fontId="10" fillId="0" borderId="18" xfId="63" applyNumberFormat="1" applyFont="1" applyFill="1" applyBorder="1" applyAlignment="1">
      <alignment horizontal="center" vertical="center" wrapText="1"/>
      <protection/>
    </xf>
    <xf numFmtId="2" fontId="8" fillId="0" borderId="18" xfId="63" applyNumberFormat="1" applyFont="1" applyFill="1" applyBorder="1" applyAlignment="1">
      <alignment horizontal="center" vertical="center" wrapText="1"/>
      <protection/>
    </xf>
    <xf numFmtId="2" fontId="8" fillId="0" borderId="18" xfId="63" applyNumberFormat="1" applyFont="1" applyFill="1" applyBorder="1" applyAlignment="1" applyProtection="1">
      <alignment horizontal="right" vertical="center" wrapText="1"/>
      <protection locked="0"/>
    </xf>
    <xf numFmtId="2" fontId="10" fillId="0" borderId="18" xfId="70" applyNumberFormat="1" applyFont="1" applyBorder="1" applyAlignment="1" applyProtection="1">
      <alignment horizontal="center" vertical="center" wrapText="1"/>
      <protection hidden="1"/>
    </xf>
    <xf numFmtId="0" fontId="7" fillId="0" borderId="18" xfId="69" applyFont="1" applyBorder="1" applyAlignment="1" applyProtection="1">
      <alignment horizontal="center" vertical="center" wrapText="1"/>
      <protection locked="0"/>
    </xf>
    <xf numFmtId="0" fontId="16" fillId="0" borderId="18" xfId="0" applyFont="1" applyBorder="1" applyAlignment="1">
      <alignment horizontal="left" vertical="center" wrapText="1"/>
    </xf>
    <xf numFmtId="3" fontId="16" fillId="0" borderId="18" xfId="0" applyNumberFormat="1" applyFont="1" applyFill="1" applyBorder="1" applyAlignment="1">
      <alignment horizontal="center" vertical="center" wrapText="1"/>
    </xf>
    <xf numFmtId="2" fontId="7" fillId="0" borderId="18" xfId="63" applyNumberFormat="1" applyFont="1" applyFill="1" applyBorder="1" applyAlignment="1" applyProtection="1">
      <alignment horizontal="right" vertical="center" wrapText="1"/>
      <protection locked="0"/>
    </xf>
    <xf numFmtId="0" fontId="19" fillId="0" borderId="18" xfId="63" applyFont="1" applyBorder="1" applyAlignment="1">
      <alignment horizontal="right"/>
      <protection/>
    </xf>
    <xf numFmtId="0" fontId="7" fillId="33" borderId="0" xfId="63" applyFont="1" applyFill="1" applyAlignment="1">
      <alignment horizontal="right"/>
      <protection/>
    </xf>
    <xf numFmtId="0" fontId="19" fillId="33" borderId="0" xfId="63" applyFont="1" applyFill="1" applyAlignment="1">
      <alignment horizontal="center"/>
      <protection/>
    </xf>
    <xf numFmtId="0" fontId="19" fillId="0" borderId="0" xfId="63" applyFont="1" applyFill="1" applyBorder="1" applyAlignment="1">
      <alignment horizontal="right"/>
      <protection/>
    </xf>
    <xf numFmtId="0" fontId="7" fillId="33" borderId="19" xfId="63" applyFont="1" applyFill="1" applyBorder="1" applyAlignment="1">
      <alignment horizontal="center"/>
      <protection/>
    </xf>
    <xf numFmtId="0" fontId="16" fillId="0" borderId="18" xfId="69" applyFont="1" applyBorder="1" applyAlignment="1">
      <alignment horizontal="center" vertical="center" wrapText="1"/>
      <protection/>
    </xf>
    <xf numFmtId="0" fontId="10" fillId="0" borderId="18" xfId="63" applyFont="1" applyBorder="1" applyAlignment="1" applyProtection="1">
      <alignment horizontal="center" vertical="center" wrapText="1"/>
      <protection locked="0"/>
    </xf>
    <xf numFmtId="0" fontId="16" fillId="0" borderId="18" xfId="69" applyFont="1" applyFill="1" applyBorder="1" applyAlignment="1">
      <alignment horizontal="left" vertical="center" wrapText="1"/>
      <protection/>
    </xf>
    <xf numFmtId="2" fontId="61" fillId="0" borderId="18" xfId="78" applyNumberFormat="1" applyFont="1" applyFill="1" applyBorder="1" applyAlignment="1">
      <alignment horizontal="center" vertical="center"/>
      <protection/>
    </xf>
    <xf numFmtId="1" fontId="7" fillId="0" borderId="18" xfId="69" applyNumberFormat="1" applyFont="1" applyFill="1" applyBorder="1" applyAlignment="1">
      <alignment horizontal="center" vertical="center" wrapText="1"/>
      <protection/>
    </xf>
    <xf numFmtId="0" fontId="7" fillId="0" borderId="18" xfId="0" applyFont="1" applyFill="1" applyBorder="1" applyAlignment="1">
      <alignment horizontal="left" vertical="center" wrapText="1"/>
    </xf>
    <xf numFmtId="0" fontId="7" fillId="0" borderId="18" xfId="0" applyFont="1" applyBorder="1" applyAlignment="1" applyProtection="1">
      <alignment horizontal="center" vertical="center" wrapText="1"/>
      <protection locked="0"/>
    </xf>
    <xf numFmtId="1" fontId="16" fillId="0" borderId="18" xfId="0" applyNumberFormat="1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>
      <alignment horizontal="right" vertical="center" wrapText="1"/>
    </xf>
    <xf numFmtId="0" fontId="7" fillId="0" borderId="18" xfId="0" applyNumberFormat="1" applyFont="1" applyFill="1" applyBorder="1" applyAlignment="1">
      <alignment wrapText="1"/>
    </xf>
    <xf numFmtId="0" fontId="7" fillId="0" borderId="18" xfId="0" applyFont="1" applyBorder="1" applyAlignment="1">
      <alignment horizontal="center"/>
    </xf>
    <xf numFmtId="0" fontId="7" fillId="0" borderId="18" xfId="78" applyFont="1" applyFill="1" applyBorder="1" applyAlignment="1">
      <alignment horizontal="center" vertical="center"/>
      <protection/>
    </xf>
    <xf numFmtId="2" fontId="10" fillId="0" borderId="18" xfId="71" applyNumberFormat="1" applyFont="1" applyFill="1" applyBorder="1" applyAlignment="1">
      <alignment horizontal="center" vertical="center"/>
    </xf>
    <xf numFmtId="172" fontId="19" fillId="0" borderId="18" xfId="63" applyNumberFormat="1" applyFont="1" applyBorder="1" applyAlignment="1">
      <alignment horizontal="center" vertical="center"/>
      <protection/>
    </xf>
    <xf numFmtId="2" fontId="4" fillId="34" borderId="0" xfId="63" applyNumberFormat="1" applyFont="1" applyFill="1" applyBorder="1" applyProtection="1">
      <alignment/>
      <protection hidden="1"/>
    </xf>
    <xf numFmtId="0" fontId="7" fillId="35" borderId="18" xfId="0" applyFont="1" applyFill="1" applyBorder="1" applyAlignment="1">
      <alignment/>
    </xf>
    <xf numFmtId="0" fontId="19" fillId="35" borderId="18" xfId="0" applyFont="1" applyFill="1" applyBorder="1" applyAlignment="1">
      <alignment/>
    </xf>
    <xf numFmtId="172" fontId="7" fillId="0" borderId="18" xfId="63" applyNumberFormat="1" applyFont="1" applyBorder="1" applyAlignment="1" applyProtection="1">
      <alignment horizontal="center" vertical="center" wrapText="1"/>
      <protection locked="0"/>
    </xf>
    <xf numFmtId="225" fontId="7" fillId="0" borderId="18" xfId="0" applyNumberFormat="1" applyFont="1" applyBorder="1" applyAlignment="1">
      <alignment horizontal="center" vertical="center"/>
    </xf>
    <xf numFmtId="43" fontId="8" fillId="0" borderId="18" xfId="0" applyNumberFormat="1" applyFont="1" applyBorder="1" applyAlignment="1">
      <alignment horizontal="center" vertical="center"/>
    </xf>
    <xf numFmtId="172" fontId="8" fillId="0" borderId="18" xfId="63" applyNumberFormat="1" applyFont="1" applyBorder="1" applyAlignment="1" applyProtection="1">
      <alignment horizontal="center" vertical="center" wrapText="1"/>
      <protection locked="0"/>
    </xf>
    <xf numFmtId="225" fontId="7" fillId="0" borderId="18" xfId="0" applyNumberFormat="1" applyFont="1" applyFill="1" applyBorder="1" applyAlignment="1">
      <alignment horizontal="center" vertical="center"/>
    </xf>
    <xf numFmtId="0" fontId="22" fillId="35" borderId="18" xfId="66" applyNumberFormat="1" applyFont="1" applyFill="1" applyBorder="1" applyAlignment="1">
      <alignment horizontal="left" vertical="center" wrapText="1"/>
      <protection/>
    </xf>
    <xf numFmtId="173" fontId="7" fillId="35" borderId="18" xfId="66" applyNumberFormat="1" applyFont="1" applyFill="1" applyBorder="1" applyAlignment="1">
      <alignment horizontal="right" vertical="center" wrapText="1"/>
      <protection/>
    </xf>
    <xf numFmtId="0" fontId="7" fillId="35" borderId="18" xfId="63" applyFont="1" applyFill="1" applyBorder="1" applyAlignment="1">
      <alignment horizontal="center" vertical="center" wrapText="1"/>
      <protection/>
    </xf>
    <xf numFmtId="172" fontId="7" fillId="35" borderId="18" xfId="63" applyNumberFormat="1" applyFont="1" applyFill="1" applyBorder="1" applyAlignment="1">
      <alignment horizontal="center" vertical="center" wrapText="1"/>
      <protection/>
    </xf>
    <xf numFmtId="172" fontId="8" fillId="0" borderId="18" xfId="0" applyNumberFormat="1" applyFont="1" applyBorder="1" applyAlignment="1">
      <alignment horizontal="center" vertical="center"/>
    </xf>
    <xf numFmtId="0" fontId="7" fillId="0" borderId="18" xfId="66" applyNumberFormat="1" applyFont="1" applyFill="1" applyBorder="1" applyAlignment="1">
      <alignment horizontal="left" vertical="center" wrapText="1"/>
      <protection/>
    </xf>
    <xf numFmtId="172" fontId="8" fillId="0" borderId="18" xfId="63" applyNumberFormat="1" applyFont="1" applyBorder="1" applyAlignment="1">
      <alignment horizontal="center" vertical="center" wrapText="1"/>
      <protection/>
    </xf>
    <xf numFmtId="172" fontId="7" fillId="0" borderId="18" xfId="63" applyNumberFormat="1" applyFont="1" applyBorder="1" applyAlignment="1">
      <alignment horizontal="center" vertical="center" wrapText="1"/>
      <protection/>
    </xf>
    <xf numFmtId="177" fontId="7" fillId="35" borderId="18" xfId="0" applyNumberFormat="1" applyFont="1" applyFill="1" applyBorder="1" applyAlignment="1">
      <alignment horizontal="center" vertical="center" wrapText="1"/>
    </xf>
    <xf numFmtId="0" fontId="7" fillId="35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8" xfId="0" applyFont="1" applyBorder="1" applyAlignment="1">
      <alignment horizontal="left" wrapText="1"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66" applyNumberFormat="1" applyFont="1" applyFill="1" applyBorder="1" applyAlignment="1">
      <alignment horizontal="right" vertical="center" wrapText="1"/>
      <protection/>
    </xf>
    <xf numFmtId="2" fontId="8" fillId="0" borderId="18" xfId="0" applyNumberFormat="1" applyFont="1" applyFill="1" applyBorder="1" applyAlignment="1" applyProtection="1">
      <alignment horizontal="center" vertical="center" wrapText="1"/>
      <protection/>
    </xf>
    <xf numFmtId="172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 applyProtection="1">
      <alignment horizontal="right" vertical="top" wrapText="1"/>
      <protection/>
    </xf>
    <xf numFmtId="0" fontId="7" fillId="33" borderId="18" xfId="63" applyFont="1" applyFill="1" applyBorder="1" applyAlignment="1">
      <alignment horizontal="center" vertical="center" wrapText="1"/>
      <protection/>
    </xf>
    <xf numFmtId="0" fontId="7" fillId="33" borderId="18" xfId="63" applyFont="1" applyFill="1" applyBorder="1" applyAlignment="1">
      <alignment horizontal="center" vertical="center" textRotation="90" wrapText="1"/>
      <protection/>
    </xf>
    <xf numFmtId="0" fontId="7" fillId="33" borderId="18" xfId="63" applyFont="1" applyFill="1" applyBorder="1">
      <alignment/>
      <protection/>
    </xf>
    <xf numFmtId="0" fontId="7" fillId="34" borderId="18" xfId="63" applyFont="1" applyFill="1" applyBorder="1" applyAlignment="1">
      <alignment horizontal="center" vertical="center" wrapText="1"/>
      <protection/>
    </xf>
    <xf numFmtId="0" fontId="7" fillId="0" borderId="18" xfId="0" applyFont="1" applyBorder="1" applyAlignment="1">
      <alignment horizontal="center" vertical="center" wrapText="1"/>
    </xf>
    <xf numFmtId="0" fontId="7" fillId="33" borderId="18" xfId="63" applyFont="1" applyFill="1" applyBorder="1" applyAlignment="1">
      <alignment horizontal="center"/>
      <protection/>
    </xf>
    <xf numFmtId="0" fontId="7" fillId="0" borderId="18" xfId="0" applyFont="1" applyBorder="1" applyAlignment="1">
      <alignment horizontal="center" vertical="center" textRotation="90" wrapText="1"/>
    </xf>
    <xf numFmtId="0" fontId="10" fillId="0" borderId="18" xfId="62" applyFont="1" applyBorder="1" applyAlignment="1">
      <alignment horizontal="center" vertical="center" wrapText="1"/>
      <protection/>
    </xf>
    <xf numFmtId="0" fontId="7" fillId="0" borderId="18" xfId="62" applyFont="1" applyBorder="1" applyAlignment="1">
      <alignment horizontal="center" vertical="center" wrapText="1"/>
      <protection/>
    </xf>
    <xf numFmtId="0" fontId="10" fillId="33" borderId="18" xfId="63" applyFont="1" applyFill="1" applyBorder="1" applyAlignment="1">
      <alignment horizontal="center" vertical="center" wrapText="1"/>
      <protection/>
    </xf>
    <xf numFmtId="0" fontId="10" fillId="0" borderId="18" xfId="0" applyFont="1" applyBorder="1" applyAlignment="1">
      <alignment horizontal="center" vertical="center" wrapText="1"/>
    </xf>
    <xf numFmtId="0" fontId="26" fillId="0" borderId="18" xfId="63" applyFont="1" applyBorder="1" applyAlignment="1">
      <alignment horizontal="center"/>
      <protection/>
    </xf>
    <xf numFmtId="0" fontId="11" fillId="34" borderId="18" xfId="63" applyFont="1" applyFill="1" applyBorder="1" applyAlignment="1">
      <alignment horizontal="center"/>
      <protection/>
    </xf>
    <xf numFmtId="177" fontId="7" fillId="0" borderId="18" xfId="63" applyNumberFormat="1" applyFont="1" applyBorder="1" applyAlignment="1">
      <alignment horizontal="center" wrapText="1"/>
      <protection/>
    </xf>
    <xf numFmtId="2" fontId="25" fillId="0" borderId="18" xfId="62" applyNumberFormat="1" applyFont="1" applyBorder="1" applyAlignment="1">
      <alignment horizontal="center" vertical="center"/>
      <protection/>
    </xf>
    <xf numFmtId="2" fontId="22" fillId="0" borderId="18" xfId="63" applyNumberFormat="1" applyFont="1" applyBorder="1" applyProtection="1">
      <alignment/>
      <protection hidden="1"/>
    </xf>
    <xf numFmtId="0" fontId="32" fillId="33" borderId="18" xfId="63" applyFont="1" applyFill="1" applyBorder="1" applyAlignment="1">
      <alignment horizontal="center" vertical="center" wrapText="1"/>
      <protection/>
    </xf>
    <xf numFmtId="0" fontId="32" fillId="0" borderId="18" xfId="0" applyFont="1" applyBorder="1" applyAlignment="1">
      <alignment horizontal="center" vertical="center" wrapText="1"/>
    </xf>
    <xf numFmtId="0" fontId="7" fillId="34" borderId="18" xfId="63" applyFont="1" applyFill="1" applyBorder="1" applyAlignment="1">
      <alignment horizontal="center" textRotation="90"/>
      <protection/>
    </xf>
    <xf numFmtId="2" fontId="7" fillId="0" borderId="18" xfId="63" applyNumberFormat="1" applyFont="1" applyBorder="1" applyAlignment="1">
      <alignment horizontal="center" vertical="center" wrapText="1"/>
      <protection/>
    </xf>
    <xf numFmtId="0" fontId="8" fillId="0" borderId="18" xfId="63" applyFont="1" applyBorder="1" applyAlignment="1">
      <alignment horizontal="center" vertical="center" wrapText="1"/>
      <protection/>
    </xf>
    <xf numFmtId="177" fontId="7" fillId="0" borderId="18" xfId="63" applyNumberFormat="1" applyFont="1" applyBorder="1" applyAlignment="1">
      <alignment horizontal="center" vertical="center" wrapText="1"/>
      <protection/>
    </xf>
    <xf numFmtId="2" fontId="33" fillId="33" borderId="18" xfId="63" applyNumberFormat="1" applyFont="1" applyFill="1" applyBorder="1" applyProtection="1">
      <alignment/>
      <protection hidden="1"/>
    </xf>
    <xf numFmtId="0" fontId="7" fillId="33" borderId="29" xfId="63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63" applyFont="1" applyBorder="1" applyAlignment="1">
      <alignment horizontal="center"/>
      <protection/>
    </xf>
    <xf numFmtId="0" fontId="16" fillId="0" borderId="20" xfId="0" applyFont="1" applyBorder="1" applyAlignment="1">
      <alignment horizontal="center" wrapText="1"/>
    </xf>
    <xf numFmtId="0" fontId="0" fillId="33" borderId="18" xfId="63" applyFont="1" applyFill="1" applyBorder="1">
      <alignment/>
      <protection/>
    </xf>
    <xf numFmtId="0" fontId="0" fillId="33" borderId="18" xfId="63" applyFont="1" applyFill="1" applyBorder="1" applyAlignment="1">
      <alignment horizontal="center" vertical="center" textRotation="90" wrapText="1"/>
      <protection/>
    </xf>
    <xf numFmtId="0" fontId="0" fillId="34" borderId="18" xfId="63" applyFont="1" applyFill="1" applyBorder="1" applyAlignment="1">
      <alignment horizontal="center" vertical="center" wrapText="1"/>
      <protection/>
    </xf>
    <xf numFmtId="0" fontId="0" fillId="0" borderId="18" xfId="0" applyFont="1" applyBorder="1" applyAlignment="1">
      <alignment horizontal="center" vertical="center" wrapText="1"/>
    </xf>
    <xf numFmtId="0" fontId="0" fillId="33" borderId="18" xfId="63" applyFont="1" applyFill="1" applyBorder="1" applyAlignment="1">
      <alignment horizontal="center"/>
      <protection/>
    </xf>
    <xf numFmtId="0" fontId="0" fillId="0" borderId="18" xfId="0" applyFont="1" applyBorder="1" applyAlignment="1">
      <alignment horizontal="center" vertical="center" textRotation="90" wrapText="1"/>
    </xf>
    <xf numFmtId="0" fontId="9" fillId="0" borderId="18" xfId="62" applyFont="1" applyBorder="1" applyAlignment="1">
      <alignment horizontal="center" vertical="center" wrapText="1"/>
      <protection/>
    </xf>
    <xf numFmtId="0" fontId="0" fillId="0" borderId="18" xfId="62" applyFont="1" applyBorder="1" applyAlignment="1">
      <alignment horizontal="center" vertical="center" wrapText="1"/>
      <protection/>
    </xf>
    <xf numFmtId="0" fontId="0" fillId="34" borderId="18" xfId="63" applyFont="1" applyFill="1" applyBorder="1" applyAlignment="1">
      <alignment horizontal="center"/>
      <protection/>
    </xf>
    <xf numFmtId="0" fontId="0" fillId="33" borderId="18" xfId="63" applyFont="1" applyFill="1" applyBorder="1" applyAlignment="1">
      <alignment horizontal="center" vertical="center" wrapText="1"/>
      <protection/>
    </xf>
    <xf numFmtId="0" fontId="9" fillId="33" borderId="18" xfId="63" applyFont="1" applyFill="1" applyBorder="1" applyAlignment="1">
      <alignment horizontal="center" vertical="center" wrapText="1"/>
      <protection/>
    </xf>
    <xf numFmtId="0" fontId="9" fillId="0" borderId="18" xfId="0" applyFont="1" applyBorder="1" applyAlignment="1">
      <alignment horizontal="center" vertical="center" wrapText="1"/>
    </xf>
    <xf numFmtId="2" fontId="17" fillId="0" borderId="18" xfId="62" applyNumberFormat="1" applyFont="1" applyBorder="1" applyAlignment="1">
      <alignment horizontal="center" vertical="center"/>
      <protection/>
    </xf>
    <xf numFmtId="2" fontId="12" fillId="0" borderId="18" xfId="63" applyNumberFormat="1" applyFont="1" applyBorder="1" applyProtection="1">
      <alignment/>
      <protection hidden="1"/>
    </xf>
    <xf numFmtId="0" fontId="28" fillId="0" borderId="18" xfId="0" applyNumberFormat="1" applyFont="1" applyFill="1" applyBorder="1" applyAlignment="1">
      <alignment horizontal="center"/>
    </xf>
    <xf numFmtId="0" fontId="27" fillId="0" borderId="18" xfId="0" applyNumberFormat="1" applyFont="1" applyBorder="1" applyAlignment="1">
      <alignment horizontal="center"/>
    </xf>
    <xf numFmtId="0" fontId="27" fillId="0" borderId="18" xfId="0" applyNumberFormat="1" applyFont="1" applyBorder="1" applyAlignment="1">
      <alignment horizontal="right"/>
    </xf>
    <xf numFmtId="0" fontId="27" fillId="0" borderId="18" xfId="0" applyNumberFormat="1" applyFont="1" applyBorder="1" applyAlignment="1">
      <alignment horizontal="center" vertical="top" wrapText="1"/>
    </xf>
    <xf numFmtId="2" fontId="17" fillId="0" borderId="18" xfId="62" applyNumberFormat="1" applyFont="1" applyBorder="1" applyAlignment="1">
      <alignment horizontal="center" vertical="center"/>
      <protection/>
    </xf>
    <xf numFmtId="2" fontId="39" fillId="0" borderId="18" xfId="70" applyNumberFormat="1" applyFont="1" applyBorder="1" applyAlignment="1" applyProtection="1">
      <alignment vertical="center" wrapText="1"/>
      <protection hidden="1"/>
    </xf>
    <xf numFmtId="2" fontId="9" fillId="0" borderId="18" xfId="63" applyNumberFormat="1" applyFont="1" applyBorder="1" applyProtection="1">
      <alignment/>
      <protection hidden="1"/>
    </xf>
    <xf numFmtId="0" fontId="0" fillId="33" borderId="29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1" fillId="0" borderId="20" xfId="63" applyFont="1" applyBorder="1" applyAlignment="1">
      <alignment horizontal="center"/>
      <protection/>
    </xf>
    <xf numFmtId="0" fontId="16" fillId="0" borderId="20" xfId="0" applyFont="1" applyBorder="1" applyAlignment="1">
      <alignment horizontal="center" wrapText="1"/>
    </xf>
    <xf numFmtId="2" fontId="4" fillId="33" borderId="30" xfId="63" applyNumberFormat="1" applyFont="1" applyFill="1" applyBorder="1" applyProtection="1">
      <alignment/>
      <protection hidden="1"/>
    </xf>
    <xf numFmtId="2" fontId="9" fillId="0" borderId="18" xfId="70" applyNumberFormat="1" applyFont="1" applyBorder="1" applyAlignment="1" applyProtection="1">
      <alignment vertical="center" wrapText="1"/>
      <protection hidden="1"/>
    </xf>
    <xf numFmtId="2" fontId="0" fillId="0" borderId="18" xfId="70" applyNumberFormat="1" applyFont="1" applyBorder="1" applyAlignment="1" applyProtection="1">
      <alignment horizontal="center" vertical="center" wrapText="1"/>
      <protection hidden="1"/>
    </xf>
    <xf numFmtId="2" fontId="0" fillId="0" borderId="18" xfId="63" applyNumberFormat="1" applyFont="1" applyBorder="1" applyAlignment="1" applyProtection="1">
      <alignment horizontal="center" vertical="center" wrapText="1"/>
      <protection hidden="1"/>
    </xf>
    <xf numFmtId="2" fontId="4" fillId="33" borderId="18" xfId="63" applyNumberFormat="1" applyFont="1" applyFill="1" applyBorder="1" applyProtection="1">
      <alignment/>
      <protection hidden="1"/>
    </xf>
    <xf numFmtId="2" fontId="12" fillId="0" borderId="18" xfId="70" applyNumberFormat="1" applyFont="1" applyBorder="1" applyAlignment="1" applyProtection="1">
      <alignment horizontal="center" vertical="center" wrapText="1"/>
      <protection hidden="1"/>
    </xf>
    <xf numFmtId="2" fontId="9" fillId="0" borderId="18" xfId="63" applyNumberFormat="1" applyFont="1" applyBorder="1" applyAlignment="1" applyProtection="1">
      <alignment horizontal="center"/>
      <protection hidden="1"/>
    </xf>
    <xf numFmtId="2" fontId="7" fillId="0" borderId="18" xfId="0" applyNumberFormat="1" applyFont="1" applyBorder="1" applyAlignment="1">
      <alignment horizontal="right" vertical="center"/>
    </xf>
    <xf numFmtId="0" fontId="7" fillId="0" borderId="18" xfId="63" applyFont="1" applyFill="1" applyBorder="1" applyAlignment="1">
      <alignment horizontal="center"/>
      <protection/>
    </xf>
    <xf numFmtId="0" fontId="19" fillId="34" borderId="18" xfId="0" applyFont="1" applyFill="1" applyBorder="1" applyAlignment="1">
      <alignment horizontal="right" vertical="center"/>
    </xf>
    <xf numFmtId="2" fontId="22" fillId="0" borderId="18" xfId="70" applyNumberFormat="1" applyFont="1" applyBorder="1" applyAlignment="1" applyProtection="1">
      <alignment vertical="center" wrapText="1"/>
      <protection hidden="1"/>
    </xf>
    <xf numFmtId="2" fontId="38" fillId="0" borderId="18" xfId="63" applyNumberFormat="1" applyFont="1" applyBorder="1" applyProtection="1">
      <alignment/>
      <protection hidden="1"/>
    </xf>
    <xf numFmtId="176" fontId="7" fillId="0" borderId="18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2" fontId="7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vertical="top" wrapText="1"/>
    </xf>
    <xf numFmtId="0" fontId="7" fillId="0" borderId="20" xfId="0" applyFont="1" applyBorder="1" applyAlignment="1">
      <alignment horizontal="center" wrapText="1"/>
    </xf>
    <xf numFmtId="2" fontId="0" fillId="0" borderId="12" xfId="0" applyNumberFormat="1" applyFont="1" applyFill="1" applyBorder="1" applyAlignment="1" applyProtection="1">
      <alignment horizontal="center" vertical="center"/>
      <protection/>
    </xf>
    <xf numFmtId="2" fontId="0" fillId="0" borderId="18" xfId="0" applyNumberFormat="1" applyFont="1" applyFill="1" applyBorder="1" applyAlignment="1">
      <alignment horizontal="center" vertical="center" wrapText="1"/>
    </xf>
    <xf numFmtId="2" fontId="0" fillId="0" borderId="17" xfId="63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Border="1" applyAlignment="1">
      <alignment horizontal="center" vertical="center"/>
    </xf>
    <xf numFmtId="2" fontId="0" fillId="0" borderId="18" xfId="0" applyNumberFormat="1" applyFont="1" applyFill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>
      <alignment horizontal="center" vertical="center"/>
    </xf>
    <xf numFmtId="2" fontId="0" fillId="0" borderId="18" xfId="63" applyNumberFormat="1" applyFont="1" applyBorder="1" applyAlignment="1" applyProtection="1">
      <alignment vertical="center" wrapText="1"/>
      <protection hidden="1"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Font="1" applyBorder="1" applyAlignment="1">
      <alignment horizontal="center" vertical="top" wrapText="1"/>
    </xf>
    <xf numFmtId="2" fontId="0" fillId="0" borderId="18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wrapText="1"/>
    </xf>
    <xf numFmtId="2" fontId="0" fillId="0" borderId="18" xfId="63" applyNumberFormat="1" applyFont="1" applyFill="1" applyBorder="1" applyAlignment="1" applyProtection="1">
      <alignment vertical="center" wrapText="1"/>
      <protection hidden="1"/>
    </xf>
    <xf numFmtId="2" fontId="4" fillId="0" borderId="17" xfId="62" applyNumberFormat="1" applyFont="1" applyBorder="1" applyAlignment="1">
      <alignment horizontal="center" vertical="center"/>
      <protection/>
    </xf>
    <xf numFmtId="2" fontId="12" fillId="0" borderId="15" xfId="70" applyNumberFormat="1" applyFont="1" applyBorder="1" applyAlignment="1" applyProtection="1">
      <alignment vertical="center" wrapText="1"/>
      <protection hidden="1"/>
    </xf>
    <xf numFmtId="0" fontId="13" fillId="33" borderId="18" xfId="63" applyFont="1" applyFill="1" applyBorder="1" applyAlignment="1">
      <alignment horizontal="center" vertical="center" wrapText="1"/>
      <protection/>
    </xf>
    <xf numFmtId="0" fontId="13" fillId="33" borderId="18" xfId="63" applyFont="1" applyFill="1" applyBorder="1" applyAlignment="1">
      <alignment horizontal="center" vertical="center" textRotation="90" wrapText="1"/>
      <protection/>
    </xf>
    <xf numFmtId="0" fontId="13" fillId="33" borderId="18" xfId="63" applyFont="1" applyFill="1" applyBorder="1">
      <alignment/>
      <protection/>
    </xf>
    <xf numFmtId="0" fontId="13" fillId="34" borderId="18" xfId="63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13" fillId="33" borderId="18" xfId="63" applyFont="1" applyFill="1" applyBorder="1" applyAlignment="1">
      <alignment horizontal="center"/>
      <protection/>
    </xf>
    <xf numFmtId="0" fontId="20" fillId="0" borderId="18" xfId="62" applyFont="1" applyBorder="1" applyAlignment="1">
      <alignment horizontal="center" vertical="center" wrapText="1"/>
      <protection/>
    </xf>
    <xf numFmtId="0" fontId="13" fillId="0" borderId="18" xfId="62" applyFont="1" applyBorder="1" applyAlignment="1">
      <alignment horizontal="center" vertical="center" wrapText="1"/>
      <protection/>
    </xf>
    <xf numFmtId="0" fontId="13" fillId="34" borderId="18" xfId="63" applyFont="1" applyFill="1" applyBorder="1" applyAlignment="1">
      <alignment horizontal="center"/>
      <protection/>
    </xf>
    <xf numFmtId="0" fontId="20" fillId="33" borderId="18" xfId="63" applyFont="1" applyFill="1" applyBorder="1" applyAlignment="1">
      <alignment horizontal="center" vertical="center" wrapText="1"/>
      <protection/>
    </xf>
    <xf numFmtId="2" fontId="19" fillId="33" borderId="18" xfId="63" applyNumberFormat="1" applyFont="1" applyFill="1" applyBorder="1" applyAlignment="1" applyProtection="1">
      <alignment wrapText="1"/>
      <protection hidden="1"/>
    </xf>
    <xf numFmtId="2" fontId="30" fillId="0" borderId="18" xfId="62" applyNumberFormat="1" applyFont="1" applyFill="1" applyBorder="1" applyAlignment="1">
      <alignment horizontal="center" vertical="center" wrapText="1"/>
      <protection/>
    </xf>
    <xf numFmtId="2" fontId="35" fillId="0" borderId="18" xfId="63" applyNumberFormat="1" applyFont="1" applyFill="1" applyBorder="1" applyAlignment="1" applyProtection="1">
      <alignment horizontal="center" vertical="center" wrapText="1"/>
      <protection hidden="1"/>
    </xf>
    <xf numFmtId="0" fontId="7" fillId="33" borderId="18" xfId="63" applyFont="1" applyFill="1" applyBorder="1" applyAlignment="1">
      <alignment horizontal="center" vertical="center" wrapText="1"/>
      <protection/>
    </xf>
    <xf numFmtId="0" fontId="7" fillId="33" borderId="18" xfId="63" applyFont="1" applyFill="1" applyBorder="1" applyAlignment="1">
      <alignment horizontal="center" vertical="center" textRotation="90" wrapText="1"/>
      <protection/>
    </xf>
    <xf numFmtId="0" fontId="7" fillId="33" borderId="18" xfId="63" applyFont="1" applyFill="1" applyBorder="1">
      <alignment/>
      <protection/>
    </xf>
    <xf numFmtId="0" fontId="7" fillId="34" borderId="18" xfId="63" applyFont="1" applyFill="1" applyBorder="1" applyAlignment="1">
      <alignment horizontal="center" vertical="center" wrapText="1"/>
      <protection/>
    </xf>
    <xf numFmtId="0" fontId="7" fillId="33" borderId="18" xfId="63" applyFont="1" applyFill="1" applyBorder="1" applyAlignment="1">
      <alignment horizontal="center"/>
      <protection/>
    </xf>
    <xf numFmtId="0" fontId="7" fillId="0" borderId="18" xfId="0" applyFont="1" applyBorder="1" applyAlignment="1">
      <alignment horizontal="center" vertical="center" textRotation="90" wrapText="1"/>
    </xf>
    <xf numFmtId="0" fontId="10" fillId="0" borderId="18" xfId="62" applyFont="1" applyBorder="1" applyAlignment="1">
      <alignment horizontal="center" vertical="center" wrapText="1"/>
      <protection/>
    </xf>
    <xf numFmtId="0" fontId="7" fillId="0" borderId="18" xfId="62" applyFont="1" applyBorder="1" applyAlignment="1">
      <alignment horizontal="center" vertical="center" wrapText="1"/>
      <protection/>
    </xf>
    <xf numFmtId="0" fontId="7" fillId="34" borderId="18" xfId="63" applyFont="1" applyFill="1" applyBorder="1" applyAlignment="1">
      <alignment horizontal="center"/>
      <protection/>
    </xf>
    <xf numFmtId="0" fontId="10" fillId="33" borderId="18" xfId="63" applyFont="1" applyFill="1" applyBorder="1" applyAlignment="1">
      <alignment horizontal="center" vertical="center" wrapText="1"/>
      <protection/>
    </xf>
    <xf numFmtId="0" fontId="10" fillId="0" borderId="18" xfId="0" applyFont="1" applyBorder="1" applyAlignment="1">
      <alignment horizontal="center" vertical="center" wrapText="1"/>
    </xf>
    <xf numFmtId="0" fontId="10" fillId="0" borderId="18" xfId="63" applyFont="1" applyBorder="1" applyAlignment="1">
      <alignment horizontal="center"/>
      <protection/>
    </xf>
    <xf numFmtId="0" fontId="7" fillId="0" borderId="18" xfId="0" applyFont="1" applyBorder="1" applyAlignment="1" applyProtection="1">
      <alignment horizontal="center" wrapText="1"/>
      <protection locked="0"/>
    </xf>
    <xf numFmtId="0" fontId="8" fillId="0" borderId="18" xfId="63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>
      <alignment horizontal="center" vertical="center" wrapText="1"/>
    </xf>
    <xf numFmtId="2" fontId="10" fillId="0" borderId="18" xfId="63" applyNumberFormat="1" applyFont="1" applyBorder="1" applyAlignment="1" applyProtection="1">
      <alignment horizontal="center" vertical="center" wrapText="1"/>
      <protection locked="0"/>
    </xf>
    <xf numFmtId="0" fontId="10" fillId="0" borderId="18" xfId="63" applyFont="1" applyBorder="1" applyAlignment="1">
      <alignment horizontal="center" vertical="center"/>
      <protection/>
    </xf>
    <xf numFmtId="0" fontId="8" fillId="0" borderId="18" xfId="63" applyFont="1" applyBorder="1" applyAlignment="1">
      <alignment horizontal="center" vertical="center" wrapText="1"/>
      <protection/>
    </xf>
    <xf numFmtId="2" fontId="7" fillId="34" borderId="18" xfId="0" applyNumberFormat="1" applyFont="1" applyFill="1" applyBorder="1" applyAlignment="1">
      <alignment horizontal="center" vertical="center"/>
    </xf>
    <xf numFmtId="2" fontId="19" fillId="33" borderId="18" xfId="63" applyNumberFormat="1" applyFont="1" applyFill="1" applyBorder="1" applyProtection="1">
      <alignment/>
      <protection hidden="1"/>
    </xf>
    <xf numFmtId="2" fontId="19" fillId="0" borderId="18" xfId="62" applyNumberFormat="1" applyFont="1" applyBorder="1" applyAlignment="1">
      <alignment horizontal="center" vertical="center"/>
      <protection/>
    </xf>
    <xf numFmtId="2" fontId="19" fillId="0" borderId="18" xfId="64" applyNumberFormat="1" applyFont="1" applyFill="1" applyBorder="1" applyAlignment="1">
      <alignment horizontal="center" vertical="center" wrapText="1"/>
      <protection/>
    </xf>
    <xf numFmtId="0" fontId="10" fillId="34" borderId="18" xfId="63" applyFont="1" applyFill="1" applyBorder="1" applyAlignment="1">
      <alignment horizontal="center"/>
      <protection/>
    </xf>
    <xf numFmtId="0" fontId="19" fillId="34" borderId="18" xfId="0" applyFont="1" applyFill="1" applyBorder="1" applyAlignment="1">
      <alignment horizontal="right" vertical="center"/>
    </xf>
    <xf numFmtId="0" fontId="16" fillId="34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2" fontId="22" fillId="0" borderId="18" xfId="70" applyNumberFormat="1" applyFont="1" applyBorder="1" applyAlignment="1" applyProtection="1">
      <alignment horizontal="center" vertical="center" wrapText="1"/>
      <protection hidden="1"/>
    </xf>
    <xf numFmtId="0" fontId="13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textRotation="90" wrapText="1"/>
    </xf>
    <xf numFmtId="0" fontId="20" fillId="0" borderId="18" xfId="0" applyFont="1" applyBorder="1" applyAlignment="1">
      <alignment horizontal="center" vertical="center" wrapText="1"/>
    </xf>
    <xf numFmtId="0" fontId="20" fillId="0" borderId="18" xfId="63" applyFont="1" applyBorder="1" applyAlignment="1">
      <alignment horizontal="center"/>
      <protection/>
    </xf>
    <xf numFmtId="2" fontId="59" fillId="0" borderId="18" xfId="62" applyNumberFormat="1" applyFont="1" applyBorder="1" applyAlignment="1">
      <alignment horizontal="center" vertical="center"/>
      <protection/>
    </xf>
    <xf numFmtId="2" fontId="16" fillId="0" borderId="18" xfId="65" applyNumberFormat="1" applyFont="1" applyFill="1" applyBorder="1" applyAlignment="1">
      <alignment horizontal="left" wrapText="1"/>
      <protection/>
    </xf>
    <xf numFmtId="2" fontId="16" fillId="34" borderId="18" xfId="0" applyNumberFormat="1" applyFont="1" applyFill="1" applyBorder="1" applyAlignment="1">
      <alignment horizontal="center"/>
    </xf>
    <xf numFmtId="2" fontId="7" fillId="0" borderId="18" xfId="74" applyNumberFormat="1" applyFont="1" applyFill="1" applyBorder="1" applyAlignment="1">
      <alignment horizontal="center" wrapText="1"/>
      <protection/>
    </xf>
    <xf numFmtId="2" fontId="16" fillId="0" borderId="18" xfId="0" applyNumberFormat="1" applyFont="1" applyFill="1" applyBorder="1" applyAlignment="1">
      <alignment horizontal="center"/>
    </xf>
    <xf numFmtId="0" fontId="19" fillId="0" borderId="18" xfId="63" applyFont="1" applyBorder="1" applyAlignment="1">
      <alignment horizontal="left"/>
      <protection/>
    </xf>
    <xf numFmtId="0" fontId="19" fillId="35" borderId="18" xfId="0" applyNumberFormat="1" applyFont="1" applyFill="1" applyBorder="1" applyAlignment="1">
      <alignment horizontal="center"/>
    </xf>
    <xf numFmtId="0" fontId="7" fillId="35" borderId="18" xfId="0" applyNumberFormat="1" applyFont="1" applyFill="1" applyBorder="1" applyAlignment="1">
      <alignment horizontal="center"/>
    </xf>
    <xf numFmtId="0" fontId="7" fillId="35" borderId="18" xfId="0" applyNumberFormat="1" applyFont="1" applyFill="1" applyBorder="1" applyAlignment="1">
      <alignment horizontal="right"/>
    </xf>
    <xf numFmtId="0" fontId="7" fillId="35" borderId="18" xfId="0" applyNumberFormat="1" applyFont="1" applyFill="1" applyBorder="1" applyAlignment="1">
      <alignment horizontal="center" vertical="top" wrapText="1"/>
    </xf>
    <xf numFmtId="49" fontId="19" fillId="35" borderId="18" xfId="0" applyNumberFormat="1" applyFont="1" applyFill="1" applyBorder="1" applyAlignment="1">
      <alignment horizontal="center"/>
    </xf>
    <xf numFmtId="49" fontId="7" fillId="35" borderId="18" xfId="0" applyNumberFormat="1" applyFont="1" applyFill="1" applyBorder="1" applyAlignment="1">
      <alignment horizontal="center"/>
    </xf>
    <xf numFmtId="0" fontId="19" fillId="35" borderId="18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172" fontId="7" fillId="35" borderId="18" xfId="0" applyNumberFormat="1" applyFont="1" applyFill="1" applyBorder="1" applyAlignment="1">
      <alignment horizontal="center"/>
    </xf>
    <xf numFmtId="2" fontId="7" fillId="35" borderId="18" xfId="0" applyNumberFormat="1" applyFont="1" applyFill="1" applyBorder="1" applyAlignment="1">
      <alignment horizontal="center"/>
    </xf>
    <xf numFmtId="43" fontId="7" fillId="35" borderId="18" xfId="0" applyNumberFormat="1" applyFont="1" applyFill="1" applyBorder="1" applyAlignment="1">
      <alignment horizontal="center"/>
    </xf>
    <xf numFmtId="43" fontId="7" fillId="35" borderId="18" xfId="0" applyNumberFormat="1" applyFont="1" applyFill="1" applyBorder="1" applyAlignment="1">
      <alignment/>
    </xf>
    <xf numFmtId="2" fontId="7" fillId="35" borderId="18" xfId="0" applyNumberFormat="1" applyFont="1" applyFill="1" applyBorder="1" applyAlignment="1">
      <alignment horizontal="center" vertical="center"/>
    </xf>
    <xf numFmtId="2" fontId="10" fillId="35" borderId="18" xfId="70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>
      <alignment horizontal="justify" vertical="top" wrapText="1"/>
    </xf>
    <xf numFmtId="0" fontId="7" fillId="0" borderId="18" xfId="0" applyFont="1" applyBorder="1" applyAlignment="1">
      <alignment horizontal="right" vertical="top" wrapText="1"/>
    </xf>
    <xf numFmtId="0" fontId="7" fillId="0" borderId="18" xfId="0" applyFont="1" applyBorder="1" applyAlignment="1">
      <alignment horizontal="right" vertical="top" wrapText="1"/>
    </xf>
    <xf numFmtId="0" fontId="19" fillId="0" borderId="18" xfId="0" applyFont="1" applyBorder="1" applyAlignment="1">
      <alignment horizontal="right" vertical="top" wrapText="1"/>
    </xf>
    <xf numFmtId="2" fontId="19" fillId="0" borderId="18" xfId="61" applyNumberFormat="1" applyFont="1" applyFill="1" applyBorder="1" applyAlignment="1">
      <alignment horizontal="center" vertical="center" wrapText="1"/>
      <protection/>
    </xf>
    <xf numFmtId="0" fontId="19" fillId="0" borderId="17" xfId="63" applyFont="1" applyBorder="1">
      <alignment/>
      <protection/>
    </xf>
    <xf numFmtId="2" fontId="19" fillId="0" borderId="17" xfId="61" applyNumberFormat="1" applyFont="1" applyFill="1" applyBorder="1" applyAlignment="1">
      <alignment horizontal="center" wrapText="1"/>
      <protection/>
    </xf>
    <xf numFmtId="0" fontId="7" fillId="33" borderId="18" xfId="63" applyFont="1" applyFill="1" applyBorder="1" applyAlignment="1">
      <alignment horizontal="center" vertical="center" wrapText="1"/>
      <protection/>
    </xf>
    <xf numFmtId="0" fontId="7" fillId="0" borderId="18" xfId="67" applyFont="1" applyBorder="1" applyAlignment="1">
      <alignment horizontal="center" vertical="center" wrapText="1"/>
      <protection/>
    </xf>
    <xf numFmtId="0" fontId="7" fillId="0" borderId="18" xfId="67" applyFont="1" applyBorder="1" applyAlignment="1">
      <alignment horizontal="center" vertical="center" wrapText="1"/>
      <protection/>
    </xf>
    <xf numFmtId="0" fontId="7" fillId="33" borderId="18" xfId="63" applyNumberFormat="1" applyFont="1" applyFill="1" applyBorder="1" applyAlignment="1" applyProtection="1">
      <alignment horizontal="center"/>
      <protection hidden="1"/>
    </xf>
    <xf numFmtId="0" fontId="19" fillId="0" borderId="18" xfId="0" applyFont="1" applyBorder="1" applyAlignment="1">
      <alignment horizontal="left" wrapText="1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T200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00T" xfId="61"/>
    <cellStyle name="Normal_06T" xfId="62"/>
    <cellStyle name="Normal_9908m" xfId="63"/>
    <cellStyle name="Normal_gundari1" xfId="64"/>
    <cellStyle name="Normal_Juurmala daudzdziivokla" xfId="65"/>
    <cellStyle name="Normal_Kazino kazino tauers klub" xfId="66"/>
    <cellStyle name="Normal_Limbazi" xfId="67"/>
    <cellStyle name="Normal_PrivatMajaJUGLAA1" xfId="68"/>
    <cellStyle name="Normal_RS_spec_vent_17.05" xfId="69"/>
    <cellStyle name="Normal_Spikers 1" xfId="70"/>
    <cellStyle name="Normal_T00" xfId="71"/>
    <cellStyle name="Normal_TAME-POLIPLASTS" xfId="72"/>
    <cellStyle name="Normal_Teodors Skele un Carnikava" xfId="73"/>
    <cellStyle name="Normal_Tomsona_terases2" xfId="74"/>
    <cellStyle name="Note" xfId="75"/>
    <cellStyle name="Output" xfId="76"/>
    <cellStyle name="Parastais 2" xfId="77"/>
    <cellStyle name="Parastais_Pērses iela, Baldone, Zvārdes, Mārupe" xfId="78"/>
    <cellStyle name="Percent" xfId="79"/>
    <cellStyle name="Stils 1" xfId="80"/>
    <cellStyle name="Title" xfId="81"/>
    <cellStyle name="Total" xfId="82"/>
    <cellStyle name="Warning Text" xfId="83"/>
    <cellStyle name="Обычный_Obrazec" xfId="84"/>
    <cellStyle name="Стиль 1" xfId="85"/>
  </cellStyles>
  <dxfs count="21"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36</xdr:row>
      <xdr:rowOff>0</xdr:rowOff>
    </xdr:from>
    <xdr:to>
      <xdr:col>3</xdr:col>
      <xdr:colOff>542925</xdr:colOff>
      <xdr:row>36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191250" y="66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36</xdr:row>
      <xdr:rowOff>0</xdr:rowOff>
    </xdr:from>
    <xdr:to>
      <xdr:col>3</xdr:col>
      <xdr:colOff>542925</xdr:colOff>
      <xdr:row>36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191250" y="66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36</xdr:row>
      <xdr:rowOff>0</xdr:rowOff>
    </xdr:from>
    <xdr:to>
      <xdr:col>3</xdr:col>
      <xdr:colOff>542925</xdr:colOff>
      <xdr:row>36</xdr:row>
      <xdr:rowOff>0</xdr:rowOff>
    </xdr:to>
    <xdr:sp>
      <xdr:nvSpPr>
        <xdr:cNvPr id="3" name="Line 1"/>
        <xdr:cNvSpPr>
          <a:spLocks/>
        </xdr:cNvSpPr>
      </xdr:nvSpPr>
      <xdr:spPr>
        <a:xfrm flipV="1">
          <a:off x="6191250" y="66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36</xdr:row>
      <xdr:rowOff>0</xdr:rowOff>
    </xdr:from>
    <xdr:to>
      <xdr:col>3</xdr:col>
      <xdr:colOff>542925</xdr:colOff>
      <xdr:row>36</xdr:row>
      <xdr:rowOff>0</xdr:rowOff>
    </xdr:to>
    <xdr:sp>
      <xdr:nvSpPr>
        <xdr:cNvPr id="4" name="Line 2"/>
        <xdr:cNvSpPr>
          <a:spLocks/>
        </xdr:cNvSpPr>
      </xdr:nvSpPr>
      <xdr:spPr>
        <a:xfrm flipV="1">
          <a:off x="6191250" y="66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21</xdr:row>
      <xdr:rowOff>0</xdr:rowOff>
    </xdr:from>
    <xdr:to>
      <xdr:col>3</xdr:col>
      <xdr:colOff>542925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191250" y="388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21</xdr:row>
      <xdr:rowOff>0</xdr:rowOff>
    </xdr:from>
    <xdr:to>
      <xdr:col>3</xdr:col>
      <xdr:colOff>542925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191250" y="388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53</xdr:row>
      <xdr:rowOff>0</xdr:rowOff>
    </xdr:from>
    <xdr:to>
      <xdr:col>3</xdr:col>
      <xdr:colOff>285750</xdr:colOff>
      <xdr:row>53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876675" y="1490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53</xdr:row>
      <xdr:rowOff>0</xdr:rowOff>
    </xdr:from>
    <xdr:to>
      <xdr:col>3</xdr:col>
      <xdr:colOff>285750</xdr:colOff>
      <xdr:row>53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876675" y="1490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22</xdr:row>
      <xdr:rowOff>0</xdr:rowOff>
    </xdr:from>
    <xdr:to>
      <xdr:col>3</xdr:col>
      <xdr:colOff>542925</xdr:colOff>
      <xdr:row>22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438900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22</xdr:row>
      <xdr:rowOff>0</xdr:rowOff>
    </xdr:from>
    <xdr:to>
      <xdr:col>3</xdr:col>
      <xdr:colOff>542925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438900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ralds\c\My%20Documents\Desktop\Arhivs\Visadi%20Excel\Paisu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1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2"/>
  <sheetViews>
    <sheetView tabSelected="1" zoomScalePageLayoutView="0" workbookViewId="0" topLeftCell="A1">
      <selection activeCell="C43" sqref="C43"/>
    </sheetView>
  </sheetViews>
  <sheetFormatPr defaultColWidth="8.8515625" defaultRowHeight="12.75"/>
  <cols>
    <col min="1" max="1" width="4.57421875" style="417" customWidth="1"/>
    <col min="2" max="2" width="11.421875" style="417" customWidth="1"/>
    <col min="3" max="3" width="56.00390625" style="395" customWidth="1"/>
    <col min="4" max="4" width="17.00390625" style="395" customWidth="1"/>
    <col min="5" max="6" width="30.28125" style="395" customWidth="1"/>
    <col min="7" max="16384" width="8.8515625" style="395" customWidth="1"/>
  </cols>
  <sheetData>
    <row r="1" spans="1:4" ht="15">
      <c r="A1" s="393"/>
      <c r="B1" s="393"/>
      <c r="C1" s="419"/>
      <c r="D1" s="420" t="s">
        <v>105</v>
      </c>
    </row>
    <row r="2" spans="1:4" ht="14.25">
      <c r="A2" s="393"/>
      <c r="B2" s="393"/>
      <c r="C2" s="394"/>
      <c r="D2" s="394"/>
    </row>
    <row r="3" spans="1:4" ht="14.25">
      <c r="A3" s="393"/>
      <c r="B3" s="393"/>
      <c r="C3" s="394"/>
      <c r="D3" s="394"/>
    </row>
    <row r="4" spans="1:4" ht="14.25">
      <c r="A4" s="393"/>
      <c r="B4" s="393"/>
      <c r="C4" s="421"/>
      <c r="D4" s="422" t="s">
        <v>697</v>
      </c>
    </row>
    <row r="5" spans="1:4" ht="14.25">
      <c r="A5" s="393"/>
      <c r="B5" s="393"/>
      <c r="C5" s="394"/>
      <c r="D5" s="394"/>
    </row>
    <row r="6" spans="1:4" ht="15">
      <c r="A6" s="393"/>
      <c r="B6" s="393"/>
      <c r="C6" s="397" t="s">
        <v>104</v>
      </c>
      <c r="D6" s="394"/>
    </row>
    <row r="7" spans="1:4" ht="14.25">
      <c r="A7" s="30"/>
      <c r="B7" s="30"/>
      <c r="C7" s="394"/>
      <c r="D7" s="394"/>
    </row>
    <row r="8" spans="1:4" ht="21" customHeight="1">
      <c r="A8" s="398" t="s">
        <v>579</v>
      </c>
      <c r="B8" s="30"/>
      <c r="C8" s="399"/>
      <c r="D8" s="423"/>
    </row>
    <row r="9" spans="1:4" ht="16.5" customHeight="1">
      <c r="A9" s="424"/>
      <c r="B9" s="30" t="s">
        <v>198</v>
      </c>
      <c r="C9" s="399"/>
      <c r="D9" s="423"/>
    </row>
    <row r="10" spans="1:4" ht="15">
      <c r="A10" s="87" t="s">
        <v>699</v>
      </c>
      <c r="B10" s="30"/>
      <c r="C10" s="30"/>
      <c r="D10" s="425"/>
    </row>
    <row r="11" spans="1:4" ht="14.25">
      <c r="A11" s="34"/>
      <c r="B11" s="34"/>
      <c r="C11" s="34"/>
      <c r="D11" s="425"/>
    </row>
    <row r="12" spans="1:4" ht="14.25">
      <c r="A12" s="34"/>
      <c r="B12" s="34"/>
      <c r="C12" s="34"/>
      <c r="D12" s="425"/>
    </row>
    <row r="13" spans="1:4" ht="14.25">
      <c r="A13" s="34"/>
      <c r="B13" s="34"/>
      <c r="C13" s="34"/>
      <c r="D13" s="425"/>
    </row>
    <row r="14" spans="1:4" ht="13.5" customHeight="1">
      <c r="A14" s="777" t="s">
        <v>49</v>
      </c>
      <c r="B14" s="835"/>
      <c r="C14" s="779"/>
      <c r="D14" s="777" t="s">
        <v>107</v>
      </c>
    </row>
    <row r="15" spans="1:4" ht="12.75" customHeight="1">
      <c r="A15" s="836"/>
      <c r="B15" s="837" t="s">
        <v>67</v>
      </c>
      <c r="C15" s="781" t="s">
        <v>106</v>
      </c>
      <c r="D15" s="502"/>
    </row>
    <row r="16" spans="1:4" ht="7.5" customHeight="1">
      <c r="A16" s="836"/>
      <c r="B16" s="837"/>
      <c r="C16" s="781"/>
      <c r="D16" s="502"/>
    </row>
    <row r="17" spans="1:4" ht="14.25" hidden="1">
      <c r="A17" s="35"/>
      <c r="B17" s="35"/>
      <c r="C17" s="35"/>
      <c r="D17" s="408"/>
    </row>
    <row r="18" spans="1:4" ht="14.25">
      <c r="A18" s="35">
        <v>1</v>
      </c>
      <c r="B18" s="35">
        <v>2</v>
      </c>
      <c r="C18" s="35">
        <v>3</v>
      </c>
      <c r="D18" s="426">
        <v>4</v>
      </c>
    </row>
    <row r="19" spans="1:4" ht="15.75" customHeight="1">
      <c r="A19" s="404">
        <v>1</v>
      </c>
      <c r="B19" s="404" t="s">
        <v>6</v>
      </c>
      <c r="C19" s="432" t="s">
        <v>64</v>
      </c>
      <c r="D19" s="231"/>
    </row>
    <row r="20" spans="1:4" ht="15.75" customHeight="1">
      <c r="A20" s="404">
        <f aca="true" t="shared" si="0" ref="A20:A32">A19+1</f>
        <v>2</v>
      </c>
      <c r="B20" s="404" t="s">
        <v>7</v>
      </c>
      <c r="C20" s="109" t="s">
        <v>47</v>
      </c>
      <c r="D20" s="231"/>
    </row>
    <row r="21" spans="1:4" ht="15.75" customHeight="1">
      <c r="A21" s="404">
        <v>2</v>
      </c>
      <c r="B21" s="404" t="s">
        <v>8</v>
      </c>
      <c r="C21" s="109" t="s">
        <v>28</v>
      </c>
      <c r="D21" s="231"/>
    </row>
    <row r="22" spans="1:4" ht="15.75" customHeight="1">
      <c r="A22" s="404">
        <f t="shared" si="0"/>
        <v>3</v>
      </c>
      <c r="B22" s="404" t="s">
        <v>9</v>
      </c>
      <c r="C22" s="109" t="s">
        <v>65</v>
      </c>
      <c r="D22" s="231"/>
    </row>
    <row r="23" spans="1:4" ht="15.75" customHeight="1">
      <c r="A23" s="404">
        <v>3</v>
      </c>
      <c r="B23" s="404" t="s">
        <v>10</v>
      </c>
      <c r="C23" s="109" t="s">
        <v>172</v>
      </c>
      <c r="D23" s="231"/>
    </row>
    <row r="24" spans="1:4" ht="15.75" customHeight="1">
      <c r="A24" s="404">
        <f t="shared" si="0"/>
        <v>4</v>
      </c>
      <c r="B24" s="404" t="s">
        <v>11</v>
      </c>
      <c r="C24" s="109" t="s">
        <v>164</v>
      </c>
      <c r="D24" s="231"/>
    </row>
    <row r="25" spans="1:4" ht="15.75" customHeight="1">
      <c r="A25" s="404">
        <v>4</v>
      </c>
      <c r="B25" s="404" t="s">
        <v>12</v>
      </c>
      <c r="C25" s="433" t="s">
        <v>181</v>
      </c>
      <c r="D25" s="231"/>
    </row>
    <row r="26" spans="1:4" ht="15.75" customHeight="1">
      <c r="A26" s="404">
        <f t="shared" si="0"/>
        <v>5</v>
      </c>
      <c r="B26" s="404" t="s">
        <v>572</v>
      </c>
      <c r="C26" s="433" t="s">
        <v>26</v>
      </c>
      <c r="D26" s="231"/>
    </row>
    <row r="27" spans="1:4" ht="15.75" customHeight="1">
      <c r="A27" s="404">
        <v>5</v>
      </c>
      <c r="B27" s="404" t="s">
        <v>573</v>
      </c>
      <c r="C27" s="433" t="s">
        <v>182</v>
      </c>
      <c r="D27" s="231"/>
    </row>
    <row r="28" spans="1:4" ht="15.75" customHeight="1">
      <c r="A28" s="404">
        <f t="shared" si="0"/>
        <v>6</v>
      </c>
      <c r="B28" s="404" t="s">
        <v>13</v>
      </c>
      <c r="C28" s="433" t="s">
        <v>165</v>
      </c>
      <c r="D28" s="231"/>
    </row>
    <row r="29" spans="1:4" ht="15.75" customHeight="1">
      <c r="A29" s="404">
        <v>7</v>
      </c>
      <c r="B29" s="404" t="s">
        <v>14</v>
      </c>
      <c r="C29" s="433" t="s">
        <v>166</v>
      </c>
      <c r="D29" s="231"/>
    </row>
    <row r="30" spans="1:4" ht="15.75" customHeight="1">
      <c r="A30" s="404">
        <f t="shared" si="0"/>
        <v>8</v>
      </c>
      <c r="B30" s="404" t="s">
        <v>15</v>
      </c>
      <c r="C30" s="433" t="s">
        <v>672</v>
      </c>
      <c r="D30" s="231"/>
    </row>
    <row r="31" spans="1:4" ht="15.75" customHeight="1">
      <c r="A31" s="404">
        <v>9</v>
      </c>
      <c r="B31" s="404" t="s">
        <v>16</v>
      </c>
      <c r="C31" s="433" t="s">
        <v>571</v>
      </c>
      <c r="D31" s="231"/>
    </row>
    <row r="32" spans="1:4" ht="15.75" customHeight="1">
      <c r="A32" s="404">
        <f t="shared" si="0"/>
        <v>10</v>
      </c>
      <c r="B32" s="404" t="s">
        <v>17</v>
      </c>
      <c r="C32" s="433" t="s">
        <v>698</v>
      </c>
      <c r="D32" s="231"/>
    </row>
    <row r="33" spans="1:4" ht="15.75" customHeight="1">
      <c r="A33" s="404">
        <f>A32+1</f>
        <v>11</v>
      </c>
      <c r="B33" s="404" t="s">
        <v>687</v>
      </c>
      <c r="C33" s="433" t="s">
        <v>688</v>
      </c>
      <c r="D33" s="231"/>
    </row>
    <row r="34" spans="1:5" ht="15.75" customHeight="1">
      <c r="A34" s="838"/>
      <c r="B34" s="404"/>
      <c r="C34" s="839" t="s">
        <v>68</v>
      </c>
      <c r="D34" s="90"/>
      <c r="E34" s="427"/>
    </row>
    <row r="35" spans="1:4" ht="29.25" customHeight="1">
      <c r="A35" s="838"/>
      <c r="B35" s="838"/>
      <c r="C35" s="428" t="s">
        <v>83</v>
      </c>
      <c r="D35" s="429"/>
    </row>
    <row r="36" spans="1:4" ht="18" customHeight="1">
      <c r="A36" s="89"/>
      <c r="B36" s="89"/>
      <c r="C36" s="833" t="s">
        <v>58</v>
      </c>
      <c r="D36" s="834"/>
    </row>
    <row r="37" spans="1:4" ht="15.75" customHeight="1">
      <c r="A37" s="89"/>
      <c r="B37" s="89"/>
      <c r="C37" s="430" t="s">
        <v>175</v>
      </c>
      <c r="D37" s="429"/>
    </row>
    <row r="38" spans="1:4" ht="15.75" customHeight="1">
      <c r="A38" s="89"/>
      <c r="B38" s="89"/>
      <c r="C38" s="431" t="s">
        <v>59</v>
      </c>
      <c r="D38" s="90"/>
    </row>
    <row r="39" spans="1:4" ht="15.75" customHeight="1">
      <c r="A39" s="89"/>
      <c r="B39" s="89"/>
      <c r="C39" s="89"/>
      <c r="D39" s="89"/>
    </row>
    <row r="40" spans="1:4" ht="12.75" customHeight="1">
      <c r="A40" s="89"/>
      <c r="B40" s="410"/>
      <c r="C40" s="410"/>
      <c r="D40" s="89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92" spans="1:3" s="418" customFormat="1" ht="14.25">
      <c r="A192" s="417"/>
      <c r="B192" s="417"/>
      <c r="C192" s="395"/>
    </row>
  </sheetData>
  <sheetProtection/>
  <mergeCells count="2">
    <mergeCell ref="D14:D16"/>
    <mergeCell ref="A14:A16"/>
  </mergeCells>
  <printOptions horizontalCentered="1"/>
  <pageMargins left="0.7874015748031497" right="0.5511811023622047" top="0.5905511811023623" bottom="0.5905511811023623" header="0.5118110236220472" footer="0.5118110236220472"/>
  <pageSetup horizontalDpi="300" verticalDpi="3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29"/>
  <sheetViews>
    <sheetView zoomScale="80" zoomScaleNormal="80" zoomScalePageLayoutView="0" workbookViewId="0" topLeftCell="A52">
      <selection activeCell="A17" sqref="A17:Q68"/>
    </sheetView>
  </sheetViews>
  <sheetFormatPr defaultColWidth="8.8515625" defaultRowHeight="12.75"/>
  <cols>
    <col min="1" max="1" width="6.57421875" style="363" customWidth="1"/>
    <col min="2" max="2" width="14.140625" style="363" customWidth="1"/>
    <col min="3" max="3" width="62.7109375" style="121" customWidth="1"/>
    <col min="4" max="4" width="16.140625" style="121" customWidth="1"/>
    <col min="5" max="5" width="8.140625" style="121" customWidth="1"/>
    <col min="6" max="6" width="10.7109375" style="121" customWidth="1"/>
    <col min="7" max="7" width="12.00390625" style="121" customWidth="1"/>
    <col min="8" max="8" width="9.57421875" style="121" customWidth="1"/>
    <col min="9" max="9" width="8.00390625" style="121" customWidth="1"/>
    <col min="10" max="10" width="11.57421875" style="121" customWidth="1"/>
    <col min="11" max="11" width="10.140625" style="121" customWidth="1"/>
    <col min="12" max="14" width="9.57421875" style="121" customWidth="1"/>
    <col min="15" max="15" width="12.421875" style="121" customWidth="1"/>
    <col min="16" max="16" width="11.28125" style="121" customWidth="1"/>
    <col min="17" max="17" width="12.7109375" style="121" customWidth="1"/>
    <col min="18" max="16384" width="8.8515625" style="121" customWidth="1"/>
  </cols>
  <sheetData>
    <row r="1" spans="1:17" ht="14.25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4"/>
      <c r="L1" s="275"/>
      <c r="M1" s="275"/>
      <c r="N1" s="275"/>
      <c r="O1" s="275"/>
      <c r="P1" s="270"/>
      <c r="Q1" s="270"/>
    </row>
    <row r="2" spans="1:17" ht="15">
      <c r="A2" s="270"/>
      <c r="B2" s="270"/>
      <c r="C2" s="270"/>
      <c r="D2" s="270"/>
      <c r="E2" s="276" t="s">
        <v>690</v>
      </c>
      <c r="F2" s="282"/>
      <c r="G2" s="270"/>
      <c r="H2" s="270"/>
      <c r="I2" s="270"/>
      <c r="J2" s="270"/>
      <c r="K2" s="274"/>
      <c r="L2" s="277"/>
      <c r="M2" s="277"/>
      <c r="N2" s="277"/>
      <c r="O2" s="277"/>
      <c r="P2" s="270"/>
      <c r="Q2" s="270"/>
    </row>
    <row r="3" spans="1:17" ht="14.25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4"/>
      <c r="L3" s="277"/>
      <c r="M3" s="277"/>
      <c r="N3" s="277"/>
      <c r="O3" s="277"/>
      <c r="P3" s="270"/>
      <c r="Q3" s="270"/>
    </row>
    <row r="4" spans="1:17" ht="15">
      <c r="A4" s="270"/>
      <c r="B4" s="270"/>
      <c r="C4" s="270"/>
      <c r="D4" s="270"/>
      <c r="E4" s="276" t="s">
        <v>26</v>
      </c>
      <c r="F4" s="282"/>
      <c r="G4" s="270"/>
      <c r="H4" s="270"/>
      <c r="I4" s="270"/>
      <c r="J4" s="270"/>
      <c r="K4" s="274"/>
      <c r="L4" s="277"/>
      <c r="M4" s="277"/>
      <c r="N4" s="277"/>
      <c r="O4" s="277"/>
      <c r="P4" s="270"/>
      <c r="Q4" s="270"/>
    </row>
    <row r="5" spans="1:17" ht="14.25">
      <c r="A5" s="270"/>
      <c r="B5" s="270"/>
      <c r="C5" s="270"/>
      <c r="D5" s="270"/>
      <c r="E5" s="270"/>
      <c r="F5" s="270"/>
      <c r="G5" s="270"/>
      <c r="H5" s="270"/>
      <c r="I5" s="270"/>
      <c r="J5" s="270"/>
      <c r="K5" s="274"/>
      <c r="L5" s="277"/>
      <c r="M5" s="277"/>
      <c r="N5" s="277"/>
      <c r="O5" s="277"/>
      <c r="P5" s="270"/>
      <c r="Q5" s="270"/>
    </row>
    <row r="6" spans="1:17" ht="15">
      <c r="A6" s="270"/>
      <c r="B6" s="270"/>
      <c r="C6" s="279" t="s">
        <v>194</v>
      </c>
      <c r="D6" s="270"/>
      <c r="E6" s="270"/>
      <c r="F6" s="279"/>
      <c r="G6" s="270"/>
      <c r="H6" s="270"/>
      <c r="I6" s="270"/>
      <c r="J6" s="270"/>
      <c r="K6" s="280"/>
      <c r="L6" s="280"/>
      <c r="M6" s="280"/>
      <c r="N6" s="280"/>
      <c r="O6" s="270"/>
      <c r="P6" s="270"/>
      <c r="Q6" s="270"/>
    </row>
    <row r="7" spans="1:17" ht="15">
      <c r="A7" s="270"/>
      <c r="B7" s="270"/>
      <c r="C7" s="281" t="s">
        <v>88</v>
      </c>
      <c r="D7" s="270"/>
      <c r="E7" s="270"/>
      <c r="F7" s="279"/>
      <c r="G7" s="270"/>
      <c r="H7" s="270"/>
      <c r="I7" s="270"/>
      <c r="J7" s="270"/>
      <c r="K7" s="280"/>
      <c r="L7" s="280"/>
      <c r="M7" s="280"/>
      <c r="N7" s="280"/>
      <c r="O7" s="270"/>
      <c r="P7" s="270"/>
      <c r="Q7" s="270"/>
    </row>
    <row r="8" spans="1:17" ht="14.25">
      <c r="A8" s="270"/>
      <c r="B8" s="270"/>
      <c r="C8" s="270" t="s">
        <v>680</v>
      </c>
      <c r="D8" s="270"/>
      <c r="E8" s="270"/>
      <c r="F8" s="270"/>
      <c r="G8" s="270"/>
      <c r="H8" s="270"/>
      <c r="I8" s="270"/>
      <c r="J8" s="270"/>
      <c r="K8" s="280"/>
      <c r="L8" s="280"/>
      <c r="M8" s="280"/>
      <c r="N8" s="280"/>
      <c r="O8" s="270"/>
      <c r="P8" s="270"/>
      <c r="Q8" s="270"/>
    </row>
    <row r="9" spans="1:17" ht="14.25">
      <c r="A9" s="270"/>
      <c r="B9" s="270"/>
      <c r="C9" s="281" t="s">
        <v>195</v>
      </c>
      <c r="D9" s="270"/>
      <c r="E9" s="270"/>
      <c r="F9" s="270"/>
      <c r="G9" s="270"/>
      <c r="H9" s="270"/>
      <c r="I9" s="270"/>
      <c r="J9" s="270"/>
      <c r="K9" s="280"/>
      <c r="L9" s="280"/>
      <c r="M9" s="280"/>
      <c r="N9" s="280"/>
      <c r="O9" s="270"/>
      <c r="P9" s="270"/>
      <c r="Q9" s="270"/>
    </row>
    <row r="10" spans="1:17" ht="15">
      <c r="A10" s="282"/>
      <c r="B10" s="282"/>
      <c r="C10" s="270" t="s">
        <v>704</v>
      </c>
      <c r="D10" s="270"/>
      <c r="E10" s="270"/>
      <c r="F10" s="270"/>
      <c r="G10" s="283"/>
      <c r="H10" s="283"/>
      <c r="I10" s="270"/>
      <c r="J10" s="270"/>
      <c r="K10" s="280"/>
      <c r="L10" s="280"/>
      <c r="M10" s="280"/>
      <c r="N10" s="280"/>
      <c r="O10" s="270"/>
      <c r="P10" s="270"/>
      <c r="Q10" s="270"/>
    </row>
    <row r="11" spans="1:17" ht="15">
      <c r="A11" s="284"/>
      <c r="B11" s="284"/>
      <c r="C11" s="285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6"/>
      <c r="O11" s="287"/>
      <c r="P11" s="288"/>
      <c r="Q11" s="286"/>
    </row>
    <row r="12" spans="1:17" ht="14.25">
      <c r="A12" s="282"/>
      <c r="B12" s="282"/>
      <c r="C12" s="285"/>
      <c r="D12" s="285"/>
      <c r="E12" s="270"/>
      <c r="F12" s="270"/>
      <c r="G12" s="270"/>
      <c r="H12" s="270"/>
      <c r="I12" s="270"/>
      <c r="J12" s="270"/>
      <c r="K12" s="280"/>
      <c r="L12" s="280"/>
      <c r="M12" s="280"/>
      <c r="N12" s="280"/>
      <c r="O12" s="270"/>
      <c r="P12" s="270"/>
      <c r="Q12" s="270"/>
    </row>
    <row r="13" spans="1:17" ht="15">
      <c r="A13" s="282"/>
      <c r="B13" s="282"/>
      <c r="C13" s="289" t="s">
        <v>87</v>
      </c>
      <c r="D13" s="289"/>
      <c r="E13" s="270"/>
      <c r="F13" s="381">
        <f>Q68</f>
        <v>0</v>
      </c>
      <c r="G13" s="278" t="s">
        <v>50</v>
      </c>
      <c r="H13" s="270"/>
      <c r="I13" s="270"/>
      <c r="J13" s="270"/>
      <c r="K13" s="280"/>
      <c r="L13" s="280"/>
      <c r="M13" s="280"/>
      <c r="N13" s="280"/>
      <c r="O13" s="270"/>
      <c r="P13" s="270"/>
      <c r="Q13" s="270"/>
    </row>
    <row r="14" spans="1:17" ht="14.25">
      <c r="A14" s="282"/>
      <c r="B14" s="282"/>
      <c r="C14" s="285"/>
      <c r="D14" s="285"/>
      <c r="E14" s="270"/>
      <c r="F14" s="270"/>
      <c r="G14" s="270"/>
      <c r="H14" s="270"/>
      <c r="I14" s="270"/>
      <c r="J14" s="270"/>
      <c r="K14" s="280"/>
      <c r="L14" s="280"/>
      <c r="M14" s="280"/>
      <c r="N14" s="280"/>
      <c r="O14" s="270"/>
      <c r="P14" s="270"/>
      <c r="Q14" s="270"/>
    </row>
    <row r="15" spans="1:17" ht="14.25">
      <c r="A15" s="282"/>
      <c r="B15" s="282"/>
      <c r="C15" s="291" t="s">
        <v>703</v>
      </c>
      <c r="D15" s="291"/>
      <c r="E15" s="270"/>
      <c r="F15" s="270"/>
      <c r="G15" s="270"/>
      <c r="H15" s="270"/>
      <c r="I15" s="270"/>
      <c r="J15" s="270"/>
      <c r="K15" s="280"/>
      <c r="L15" s="280"/>
      <c r="M15" s="280"/>
      <c r="N15" s="280"/>
      <c r="O15" s="270"/>
      <c r="P15" s="270"/>
      <c r="Q15" s="270"/>
    </row>
    <row r="16" spans="1:17" ht="14.25">
      <c r="A16" s="282"/>
      <c r="B16" s="282"/>
      <c r="C16" s="382"/>
      <c r="D16" s="382"/>
      <c r="E16" s="270"/>
      <c r="F16" s="270"/>
      <c r="G16" s="270"/>
      <c r="H16" s="270"/>
      <c r="I16" s="270"/>
      <c r="J16" s="270"/>
      <c r="K16" s="280"/>
      <c r="L16" s="280"/>
      <c r="M16" s="280"/>
      <c r="N16" s="280"/>
      <c r="O16" s="270"/>
      <c r="P16" s="270"/>
      <c r="Q16" s="270"/>
    </row>
    <row r="17" spans="1:17" ht="13.5" customHeight="1">
      <c r="A17" s="675" t="s">
        <v>89</v>
      </c>
      <c r="B17" s="676" t="s">
        <v>48</v>
      </c>
      <c r="C17" s="677"/>
      <c r="D17" s="676" t="s">
        <v>149</v>
      </c>
      <c r="E17" s="676" t="s">
        <v>95</v>
      </c>
      <c r="F17" s="676" t="s">
        <v>94</v>
      </c>
      <c r="G17" s="678" t="s">
        <v>97</v>
      </c>
      <c r="H17" s="679"/>
      <c r="I17" s="679"/>
      <c r="J17" s="679"/>
      <c r="K17" s="679"/>
      <c r="L17" s="679"/>
      <c r="M17" s="680"/>
      <c r="N17" s="680"/>
      <c r="O17" s="680" t="s">
        <v>91</v>
      </c>
      <c r="P17" s="680"/>
      <c r="Q17" s="677"/>
    </row>
    <row r="18" spans="1:17" ht="14.25">
      <c r="A18" s="679"/>
      <c r="B18" s="681"/>
      <c r="C18" s="680" t="s">
        <v>51</v>
      </c>
      <c r="D18" s="681"/>
      <c r="E18" s="681"/>
      <c r="F18" s="681"/>
      <c r="G18" s="682" t="s">
        <v>92</v>
      </c>
      <c r="H18" s="683" t="s">
        <v>99</v>
      </c>
      <c r="I18" s="444" t="s">
        <v>52</v>
      </c>
      <c r="J18" s="444"/>
      <c r="K18" s="675" t="s">
        <v>100</v>
      </c>
      <c r="L18" s="680"/>
      <c r="M18" s="684" t="s">
        <v>98</v>
      </c>
      <c r="N18" s="444" t="s">
        <v>52</v>
      </c>
      <c r="O18" s="444" t="s">
        <v>53</v>
      </c>
      <c r="P18" s="680" t="s">
        <v>54</v>
      </c>
      <c r="Q18" s="680"/>
    </row>
    <row r="19" spans="1:17" ht="15" customHeight="1">
      <c r="A19" s="679"/>
      <c r="B19" s="681"/>
      <c r="C19" s="680"/>
      <c r="D19" s="681"/>
      <c r="E19" s="681"/>
      <c r="F19" s="681"/>
      <c r="G19" s="682"/>
      <c r="H19" s="679"/>
      <c r="I19" s="444" t="s">
        <v>56</v>
      </c>
      <c r="J19" s="444" t="s">
        <v>53</v>
      </c>
      <c r="K19" s="679"/>
      <c r="L19" s="680" t="s">
        <v>93</v>
      </c>
      <c r="M19" s="685"/>
      <c r="N19" s="444" t="s">
        <v>56</v>
      </c>
      <c r="O19" s="444"/>
      <c r="P19" s="680" t="s">
        <v>57</v>
      </c>
      <c r="Q19" s="680" t="s">
        <v>55</v>
      </c>
    </row>
    <row r="20" spans="1:17" ht="32.25" customHeight="1">
      <c r="A20" s="679"/>
      <c r="B20" s="681"/>
      <c r="C20" s="124"/>
      <c r="D20" s="681"/>
      <c r="E20" s="681"/>
      <c r="F20" s="681"/>
      <c r="G20" s="682"/>
      <c r="H20" s="679"/>
      <c r="I20" s="444" t="s">
        <v>96</v>
      </c>
      <c r="J20" s="444" t="s">
        <v>96</v>
      </c>
      <c r="K20" s="679"/>
      <c r="L20" s="124" t="s">
        <v>50</v>
      </c>
      <c r="M20" s="685"/>
      <c r="N20" s="680" t="s">
        <v>96</v>
      </c>
      <c r="O20" s="680" t="s">
        <v>96</v>
      </c>
      <c r="P20" s="680" t="s">
        <v>96</v>
      </c>
      <c r="Q20" s="680" t="s">
        <v>96</v>
      </c>
    </row>
    <row r="21" spans="1:17" s="380" customFormat="1" ht="11.25">
      <c r="A21" s="271">
        <v>1</v>
      </c>
      <c r="B21" s="271">
        <v>2</v>
      </c>
      <c r="C21" s="271">
        <v>3</v>
      </c>
      <c r="D21" s="271">
        <v>4</v>
      </c>
      <c r="E21" s="271">
        <v>5</v>
      </c>
      <c r="F21" s="271">
        <v>6</v>
      </c>
      <c r="G21" s="271">
        <v>7</v>
      </c>
      <c r="H21" s="271">
        <v>8</v>
      </c>
      <c r="I21" s="271">
        <v>9</v>
      </c>
      <c r="J21" s="271">
        <v>10</v>
      </c>
      <c r="K21" s="271">
        <v>11</v>
      </c>
      <c r="L21" s="271">
        <v>12</v>
      </c>
      <c r="M21" s="271">
        <v>13</v>
      </c>
      <c r="N21" s="271">
        <v>14</v>
      </c>
      <c r="O21" s="271">
        <v>15</v>
      </c>
      <c r="P21" s="271">
        <v>16</v>
      </c>
      <c r="Q21" s="271">
        <v>17</v>
      </c>
    </row>
    <row r="22" spans="1:17" ht="15.75" customHeight="1">
      <c r="A22" s="156"/>
      <c r="B22" s="156"/>
      <c r="C22" s="156" t="s">
        <v>635</v>
      </c>
      <c r="D22" s="156"/>
      <c r="E22" s="156"/>
      <c r="F22" s="156"/>
      <c r="G22" s="156"/>
      <c r="H22" s="156"/>
      <c r="I22" s="124"/>
      <c r="J22" s="124"/>
      <c r="K22" s="124"/>
      <c r="L22" s="444"/>
      <c r="M22" s="444"/>
      <c r="N22" s="444"/>
      <c r="O22" s="124"/>
      <c r="P22" s="124"/>
      <c r="Q22" s="127"/>
    </row>
    <row r="23" spans="1:17" ht="15.75" customHeight="1">
      <c r="A23" s="141">
        <v>1</v>
      </c>
      <c r="B23" s="141" t="s">
        <v>62</v>
      </c>
      <c r="C23" s="142" t="s">
        <v>594</v>
      </c>
      <c r="D23" s="141"/>
      <c r="E23" s="141" t="s">
        <v>1</v>
      </c>
      <c r="F23" s="141">
        <v>1</v>
      </c>
      <c r="G23" s="141"/>
      <c r="H23" s="485"/>
      <c r="I23" s="471"/>
      <c r="J23" s="235"/>
      <c r="K23" s="235"/>
      <c r="L23" s="119"/>
      <c r="M23" s="119"/>
      <c r="N23" s="119"/>
      <c r="O23" s="119"/>
      <c r="P23" s="120"/>
      <c r="Q23" s="120"/>
    </row>
    <row r="24" spans="1:17" ht="15.75" customHeight="1">
      <c r="A24" s="141">
        <v>2</v>
      </c>
      <c r="B24" s="141" t="s">
        <v>62</v>
      </c>
      <c r="C24" s="142" t="s">
        <v>595</v>
      </c>
      <c r="D24" s="141" t="s">
        <v>636</v>
      </c>
      <c r="E24" s="141" t="s">
        <v>1</v>
      </c>
      <c r="F24" s="141">
        <v>17</v>
      </c>
      <c r="G24" s="235"/>
      <c r="H24" s="485"/>
      <c r="I24" s="471"/>
      <c r="J24" s="349"/>
      <c r="K24" s="120"/>
      <c r="L24" s="119"/>
      <c r="M24" s="119"/>
      <c r="N24" s="119"/>
      <c r="O24" s="119"/>
      <c r="P24" s="120"/>
      <c r="Q24" s="120"/>
    </row>
    <row r="25" spans="1:17" ht="15.75" customHeight="1">
      <c r="A25" s="141">
        <v>3</v>
      </c>
      <c r="B25" s="141" t="s">
        <v>62</v>
      </c>
      <c r="C25" s="142" t="s">
        <v>596</v>
      </c>
      <c r="D25" s="141" t="s">
        <v>636</v>
      </c>
      <c r="E25" s="141" t="s">
        <v>1</v>
      </c>
      <c r="F25" s="141">
        <v>17</v>
      </c>
      <c r="G25" s="235"/>
      <c r="H25" s="485"/>
      <c r="I25" s="471"/>
      <c r="J25" s="349"/>
      <c r="K25" s="120"/>
      <c r="L25" s="119"/>
      <c r="M25" s="119"/>
      <c r="N25" s="119"/>
      <c r="O25" s="119"/>
      <c r="P25" s="120"/>
      <c r="Q25" s="120"/>
    </row>
    <row r="26" spans="1:17" ht="15.75" customHeight="1">
      <c r="A26" s="141">
        <v>4</v>
      </c>
      <c r="B26" s="141" t="s">
        <v>62</v>
      </c>
      <c r="C26" s="142" t="s">
        <v>597</v>
      </c>
      <c r="D26" s="141" t="s">
        <v>637</v>
      </c>
      <c r="E26" s="141" t="s">
        <v>1</v>
      </c>
      <c r="F26" s="141">
        <v>10</v>
      </c>
      <c r="G26" s="235"/>
      <c r="H26" s="485"/>
      <c r="I26" s="471"/>
      <c r="J26" s="349"/>
      <c r="K26" s="120"/>
      <c r="L26" s="119"/>
      <c r="M26" s="119"/>
      <c r="N26" s="119"/>
      <c r="O26" s="119"/>
      <c r="P26" s="120"/>
      <c r="Q26" s="120"/>
    </row>
    <row r="27" spans="1:17" ht="15.75" customHeight="1">
      <c r="A27" s="141">
        <v>5</v>
      </c>
      <c r="B27" s="141" t="s">
        <v>62</v>
      </c>
      <c r="C27" s="142" t="s">
        <v>598</v>
      </c>
      <c r="D27" s="141" t="s">
        <v>637</v>
      </c>
      <c r="E27" s="141" t="s">
        <v>1</v>
      </c>
      <c r="F27" s="141">
        <v>2</v>
      </c>
      <c r="G27" s="235"/>
      <c r="H27" s="485"/>
      <c r="I27" s="471"/>
      <c r="J27" s="349"/>
      <c r="K27" s="120"/>
      <c r="L27" s="119"/>
      <c r="M27" s="119"/>
      <c r="N27" s="119"/>
      <c r="O27" s="119"/>
      <c r="P27" s="120"/>
      <c r="Q27" s="120"/>
    </row>
    <row r="28" spans="1:17" ht="15.75" customHeight="1">
      <c r="A28" s="141">
        <v>6</v>
      </c>
      <c r="B28" s="141" t="s">
        <v>62</v>
      </c>
      <c r="C28" s="142" t="s">
        <v>599</v>
      </c>
      <c r="D28" s="141" t="s">
        <v>637</v>
      </c>
      <c r="E28" s="141" t="s">
        <v>1</v>
      </c>
      <c r="F28" s="141">
        <v>4</v>
      </c>
      <c r="G28" s="235"/>
      <c r="H28" s="485"/>
      <c r="I28" s="471"/>
      <c r="J28" s="235"/>
      <c r="K28" s="120"/>
      <c r="L28" s="119"/>
      <c r="M28" s="119"/>
      <c r="N28" s="119"/>
      <c r="O28" s="119"/>
      <c r="P28" s="120"/>
      <c r="Q28" s="120"/>
    </row>
    <row r="29" spans="1:17" ht="15.75" customHeight="1">
      <c r="A29" s="141">
        <v>7</v>
      </c>
      <c r="B29" s="141" t="s">
        <v>62</v>
      </c>
      <c r="C29" s="142" t="s">
        <v>600</v>
      </c>
      <c r="D29" s="141" t="s">
        <v>637</v>
      </c>
      <c r="E29" s="141" t="s">
        <v>1</v>
      </c>
      <c r="F29" s="141">
        <v>1</v>
      </c>
      <c r="G29" s="235"/>
      <c r="H29" s="485"/>
      <c r="I29" s="471"/>
      <c r="J29" s="235"/>
      <c r="K29" s="120"/>
      <c r="L29" s="119"/>
      <c r="M29" s="119"/>
      <c r="N29" s="119"/>
      <c r="O29" s="119"/>
      <c r="P29" s="120"/>
      <c r="Q29" s="120"/>
    </row>
    <row r="30" spans="1:17" ht="15.75" customHeight="1">
      <c r="A30" s="141">
        <v>8</v>
      </c>
      <c r="B30" s="141" t="s">
        <v>62</v>
      </c>
      <c r="C30" s="142" t="s">
        <v>601</v>
      </c>
      <c r="D30" s="141"/>
      <c r="E30" s="141" t="s">
        <v>1</v>
      </c>
      <c r="F30" s="141">
        <v>1</v>
      </c>
      <c r="G30" s="235"/>
      <c r="H30" s="485"/>
      <c r="I30" s="471"/>
      <c r="J30" s="235"/>
      <c r="K30" s="120"/>
      <c r="L30" s="119"/>
      <c r="M30" s="119"/>
      <c r="N30" s="119"/>
      <c r="O30" s="119"/>
      <c r="P30" s="120"/>
      <c r="Q30" s="120"/>
    </row>
    <row r="31" spans="1:17" ht="15.75" customHeight="1">
      <c r="A31" s="141">
        <v>9</v>
      </c>
      <c r="B31" s="141" t="s">
        <v>62</v>
      </c>
      <c r="C31" s="142" t="s">
        <v>602</v>
      </c>
      <c r="D31" s="141"/>
      <c r="E31" s="141" t="s">
        <v>1</v>
      </c>
      <c r="F31" s="141">
        <v>35</v>
      </c>
      <c r="G31" s="235"/>
      <c r="H31" s="485"/>
      <c r="I31" s="471"/>
      <c r="J31" s="235"/>
      <c r="K31" s="120"/>
      <c r="L31" s="119"/>
      <c r="M31" s="119"/>
      <c r="N31" s="119"/>
      <c r="O31" s="119"/>
      <c r="P31" s="120"/>
      <c r="Q31" s="120"/>
    </row>
    <row r="32" spans="1:17" ht="15.75" customHeight="1">
      <c r="A32" s="141">
        <v>10</v>
      </c>
      <c r="B32" s="141" t="s">
        <v>62</v>
      </c>
      <c r="C32" s="142" t="s">
        <v>603</v>
      </c>
      <c r="D32" s="141"/>
      <c r="E32" s="141" t="s">
        <v>1</v>
      </c>
      <c r="F32" s="141">
        <v>10</v>
      </c>
      <c r="G32" s="235"/>
      <c r="H32" s="485"/>
      <c r="I32" s="471"/>
      <c r="J32" s="235"/>
      <c r="K32" s="120"/>
      <c r="L32" s="119"/>
      <c r="M32" s="119"/>
      <c r="N32" s="119"/>
      <c r="O32" s="119"/>
      <c r="P32" s="120"/>
      <c r="Q32" s="120"/>
    </row>
    <row r="33" spans="1:17" ht="15.75" customHeight="1">
      <c r="A33" s="141">
        <v>11</v>
      </c>
      <c r="B33" s="141" t="s">
        <v>62</v>
      </c>
      <c r="C33" s="142" t="s">
        <v>604</v>
      </c>
      <c r="D33" s="141" t="s">
        <v>638</v>
      </c>
      <c r="E33" s="141" t="s">
        <v>60</v>
      </c>
      <c r="F33" s="141">
        <v>10</v>
      </c>
      <c r="G33" s="235"/>
      <c r="H33" s="485"/>
      <c r="I33" s="471"/>
      <c r="J33" s="235"/>
      <c r="K33" s="120"/>
      <c r="L33" s="119"/>
      <c r="M33" s="119"/>
      <c r="N33" s="119"/>
      <c r="O33" s="119"/>
      <c r="P33" s="120"/>
      <c r="Q33" s="120"/>
    </row>
    <row r="34" spans="1:17" ht="15.75" customHeight="1">
      <c r="A34" s="141">
        <v>12</v>
      </c>
      <c r="B34" s="141" t="s">
        <v>62</v>
      </c>
      <c r="C34" s="142" t="s">
        <v>605</v>
      </c>
      <c r="D34" s="141" t="s">
        <v>639</v>
      </c>
      <c r="E34" s="141" t="s">
        <v>60</v>
      </c>
      <c r="F34" s="141">
        <v>400</v>
      </c>
      <c r="G34" s="235"/>
      <c r="H34" s="485"/>
      <c r="I34" s="471"/>
      <c r="J34" s="302"/>
      <c r="K34" s="120"/>
      <c r="L34" s="119"/>
      <c r="M34" s="119"/>
      <c r="N34" s="119"/>
      <c r="O34" s="119"/>
      <c r="P34" s="120"/>
      <c r="Q34" s="120"/>
    </row>
    <row r="35" spans="1:17" ht="15.75" customHeight="1">
      <c r="A35" s="141">
        <v>13</v>
      </c>
      <c r="B35" s="141" t="s">
        <v>62</v>
      </c>
      <c r="C35" s="142" t="s">
        <v>605</v>
      </c>
      <c r="D35" s="141" t="s">
        <v>640</v>
      </c>
      <c r="E35" s="141" t="s">
        <v>60</v>
      </c>
      <c r="F35" s="141">
        <v>10</v>
      </c>
      <c r="G35" s="235"/>
      <c r="H35" s="485"/>
      <c r="I35" s="471"/>
      <c r="J35" s="302"/>
      <c r="K35" s="120"/>
      <c r="L35" s="119"/>
      <c r="M35" s="119"/>
      <c r="N35" s="119"/>
      <c r="O35" s="119"/>
      <c r="P35" s="120"/>
      <c r="Q35" s="120"/>
    </row>
    <row r="36" spans="1:17" ht="15.75" customHeight="1">
      <c r="A36" s="141">
        <v>14</v>
      </c>
      <c r="B36" s="141" t="s">
        <v>62</v>
      </c>
      <c r="C36" s="142" t="s">
        <v>583</v>
      </c>
      <c r="D36" s="141" t="s">
        <v>641</v>
      </c>
      <c r="E36" s="141" t="s">
        <v>60</v>
      </c>
      <c r="F36" s="141">
        <v>280</v>
      </c>
      <c r="G36" s="235"/>
      <c r="H36" s="485"/>
      <c r="I36" s="471"/>
      <c r="J36" s="302"/>
      <c r="K36" s="120"/>
      <c r="L36" s="119"/>
      <c r="M36" s="119"/>
      <c r="N36" s="119"/>
      <c r="O36" s="119"/>
      <c r="P36" s="120"/>
      <c r="Q36" s="120"/>
    </row>
    <row r="37" spans="1:17" ht="15.75" customHeight="1">
      <c r="A37" s="141">
        <v>15</v>
      </c>
      <c r="B37" s="141" t="s">
        <v>62</v>
      </c>
      <c r="C37" s="142" t="s">
        <v>583</v>
      </c>
      <c r="D37" s="141" t="s">
        <v>642</v>
      </c>
      <c r="E37" s="141" t="s">
        <v>60</v>
      </c>
      <c r="F37" s="141">
        <v>800</v>
      </c>
      <c r="G37" s="235"/>
      <c r="H37" s="485"/>
      <c r="I37" s="471"/>
      <c r="J37" s="302"/>
      <c r="K37" s="120"/>
      <c r="L37" s="119"/>
      <c r="M37" s="119"/>
      <c r="N37" s="119"/>
      <c r="O37" s="119"/>
      <c r="P37" s="120"/>
      <c r="Q37" s="120"/>
    </row>
    <row r="38" spans="1:17" ht="15.75" customHeight="1">
      <c r="A38" s="141">
        <v>16</v>
      </c>
      <c r="B38" s="141" t="s">
        <v>62</v>
      </c>
      <c r="C38" s="142" t="s">
        <v>583</v>
      </c>
      <c r="D38" s="141" t="s">
        <v>643</v>
      </c>
      <c r="E38" s="141" t="s">
        <v>60</v>
      </c>
      <c r="F38" s="141">
        <v>30</v>
      </c>
      <c r="G38" s="235"/>
      <c r="H38" s="485"/>
      <c r="I38" s="471"/>
      <c r="J38" s="302"/>
      <c r="K38" s="120"/>
      <c r="L38" s="119"/>
      <c r="M38" s="119"/>
      <c r="N38" s="119"/>
      <c r="O38" s="119"/>
      <c r="P38" s="120"/>
      <c r="Q38" s="120"/>
    </row>
    <row r="39" spans="1:17" ht="15.75" customHeight="1">
      <c r="A39" s="141">
        <v>17</v>
      </c>
      <c r="B39" s="141" t="s">
        <v>62</v>
      </c>
      <c r="C39" s="142" t="s">
        <v>606</v>
      </c>
      <c r="D39" s="141"/>
      <c r="E39" s="141" t="s">
        <v>1</v>
      </c>
      <c r="F39" s="141">
        <v>48</v>
      </c>
      <c r="G39" s="141"/>
      <c r="H39" s="485"/>
      <c r="I39" s="471"/>
      <c r="J39" s="309"/>
      <c r="K39" s="235"/>
      <c r="L39" s="119"/>
      <c r="M39" s="119"/>
      <c r="N39" s="119"/>
      <c r="O39" s="119"/>
      <c r="P39" s="120"/>
      <c r="Q39" s="120"/>
    </row>
    <row r="40" spans="1:17" ht="15.75" customHeight="1">
      <c r="A40" s="141">
        <v>18</v>
      </c>
      <c r="B40" s="141" t="s">
        <v>62</v>
      </c>
      <c r="C40" s="142" t="s">
        <v>607</v>
      </c>
      <c r="D40" s="141"/>
      <c r="E40" s="141" t="s">
        <v>1</v>
      </c>
      <c r="F40" s="141">
        <v>2</v>
      </c>
      <c r="G40" s="141"/>
      <c r="H40" s="485"/>
      <c r="I40" s="471"/>
      <c r="J40" s="309"/>
      <c r="K40" s="235"/>
      <c r="L40" s="119"/>
      <c r="M40" s="119"/>
      <c r="N40" s="119"/>
      <c r="O40" s="119"/>
      <c r="P40" s="120"/>
      <c r="Q40" s="120"/>
    </row>
    <row r="41" spans="1:17" ht="15.75" customHeight="1">
      <c r="A41" s="141">
        <v>19</v>
      </c>
      <c r="B41" s="141" t="s">
        <v>62</v>
      </c>
      <c r="C41" s="142" t="s">
        <v>608</v>
      </c>
      <c r="D41" s="141"/>
      <c r="E41" s="141" t="s">
        <v>1</v>
      </c>
      <c r="F41" s="141">
        <v>6</v>
      </c>
      <c r="G41" s="141"/>
      <c r="H41" s="485"/>
      <c r="I41" s="471"/>
      <c r="J41" s="309"/>
      <c r="K41" s="235"/>
      <c r="L41" s="119"/>
      <c r="M41" s="119"/>
      <c r="N41" s="119"/>
      <c r="O41" s="119"/>
      <c r="P41" s="120"/>
      <c r="Q41" s="120"/>
    </row>
    <row r="42" spans="1:17" ht="15.75" customHeight="1">
      <c r="A42" s="141">
        <v>20</v>
      </c>
      <c r="B42" s="141" t="s">
        <v>62</v>
      </c>
      <c r="C42" s="142" t="s">
        <v>609</v>
      </c>
      <c r="D42" s="141"/>
      <c r="E42" s="141" t="s">
        <v>1</v>
      </c>
      <c r="F42" s="141">
        <v>22</v>
      </c>
      <c r="G42" s="141"/>
      <c r="H42" s="485"/>
      <c r="I42" s="471"/>
      <c r="J42" s="309"/>
      <c r="K42" s="235"/>
      <c r="L42" s="119"/>
      <c r="M42" s="119"/>
      <c r="N42" s="119"/>
      <c r="O42" s="119"/>
      <c r="P42" s="120"/>
      <c r="Q42" s="120"/>
    </row>
    <row r="43" spans="1:17" ht="15.75" customHeight="1">
      <c r="A43" s="141">
        <v>21</v>
      </c>
      <c r="B43" s="141" t="s">
        <v>62</v>
      </c>
      <c r="C43" s="142" t="s">
        <v>610</v>
      </c>
      <c r="D43" s="141"/>
      <c r="E43" s="141" t="s">
        <v>1</v>
      </c>
      <c r="F43" s="141">
        <v>12</v>
      </c>
      <c r="G43" s="141"/>
      <c r="H43" s="485"/>
      <c r="I43" s="471"/>
      <c r="J43" s="309"/>
      <c r="K43" s="235"/>
      <c r="L43" s="119"/>
      <c r="M43" s="119"/>
      <c r="N43" s="119"/>
      <c r="O43" s="119"/>
      <c r="P43" s="120"/>
      <c r="Q43" s="120"/>
    </row>
    <row r="44" spans="1:17" ht="15.75" customHeight="1">
      <c r="A44" s="141">
        <v>22</v>
      </c>
      <c r="B44" s="141" t="s">
        <v>62</v>
      </c>
      <c r="C44" s="142" t="s">
        <v>611</v>
      </c>
      <c r="D44" s="141"/>
      <c r="E44" s="141" t="s">
        <v>1</v>
      </c>
      <c r="F44" s="141">
        <v>9</v>
      </c>
      <c r="G44" s="141"/>
      <c r="H44" s="485"/>
      <c r="I44" s="471"/>
      <c r="J44" s="309"/>
      <c r="K44" s="120"/>
      <c r="L44" s="119"/>
      <c r="M44" s="119"/>
      <c r="N44" s="119"/>
      <c r="O44" s="119"/>
      <c r="P44" s="120"/>
      <c r="Q44" s="120"/>
    </row>
    <row r="45" spans="1:17" ht="15.75" customHeight="1">
      <c r="A45" s="141"/>
      <c r="B45" s="141"/>
      <c r="C45" s="156" t="s">
        <v>612</v>
      </c>
      <c r="D45" s="141"/>
      <c r="E45" s="141"/>
      <c r="F45" s="141"/>
      <c r="G45" s="141"/>
      <c r="H45" s="485"/>
      <c r="I45" s="486"/>
      <c r="J45" s="235"/>
      <c r="K45" s="235"/>
      <c r="L45" s="119"/>
      <c r="M45" s="119"/>
      <c r="N45" s="119"/>
      <c r="O45" s="119"/>
      <c r="P45" s="120"/>
      <c r="Q45" s="120"/>
    </row>
    <row r="46" spans="1:17" ht="15.75" customHeight="1">
      <c r="A46" s="141">
        <v>23</v>
      </c>
      <c r="B46" s="141" t="s">
        <v>62</v>
      </c>
      <c r="C46" s="142" t="s">
        <v>613</v>
      </c>
      <c r="D46" s="141"/>
      <c r="E46" s="141" t="s">
        <v>1</v>
      </c>
      <c r="F46" s="141">
        <v>3</v>
      </c>
      <c r="G46" s="141"/>
      <c r="H46" s="485"/>
      <c r="I46" s="471"/>
      <c r="J46" s="235"/>
      <c r="K46" s="120"/>
      <c r="L46" s="119"/>
      <c r="M46" s="119"/>
      <c r="N46" s="119"/>
      <c r="O46" s="119"/>
      <c r="P46" s="120"/>
      <c r="Q46" s="120"/>
    </row>
    <row r="47" spans="1:17" ht="15.75" customHeight="1">
      <c r="A47" s="141">
        <v>24</v>
      </c>
      <c r="B47" s="141" t="s">
        <v>62</v>
      </c>
      <c r="C47" s="142" t="s">
        <v>614</v>
      </c>
      <c r="D47" s="141"/>
      <c r="E47" s="141" t="s">
        <v>1</v>
      </c>
      <c r="F47" s="141">
        <v>3</v>
      </c>
      <c r="G47" s="141"/>
      <c r="H47" s="485"/>
      <c r="I47" s="471"/>
      <c r="J47" s="235"/>
      <c r="K47" s="120"/>
      <c r="L47" s="119"/>
      <c r="M47" s="119"/>
      <c r="N47" s="119"/>
      <c r="O47" s="119"/>
      <c r="P47" s="120"/>
      <c r="Q47" s="120"/>
    </row>
    <row r="48" spans="1:17" ht="15.75" customHeight="1">
      <c r="A48" s="141">
        <v>25</v>
      </c>
      <c r="B48" s="141" t="s">
        <v>62</v>
      </c>
      <c r="C48" s="142" t="s">
        <v>615</v>
      </c>
      <c r="D48" s="141"/>
      <c r="E48" s="141" t="s">
        <v>1</v>
      </c>
      <c r="F48" s="141">
        <v>3</v>
      </c>
      <c r="G48" s="141"/>
      <c r="H48" s="485"/>
      <c r="I48" s="471"/>
      <c r="J48" s="235"/>
      <c r="K48" s="120"/>
      <c r="L48" s="119"/>
      <c r="M48" s="119"/>
      <c r="N48" s="119"/>
      <c r="O48" s="119"/>
      <c r="P48" s="120"/>
      <c r="Q48" s="120"/>
    </row>
    <row r="49" spans="1:17" ht="15.75" customHeight="1">
      <c r="A49" s="141">
        <v>26</v>
      </c>
      <c r="B49" s="141" t="s">
        <v>62</v>
      </c>
      <c r="C49" s="142" t="s">
        <v>616</v>
      </c>
      <c r="D49" s="141" t="s">
        <v>626</v>
      </c>
      <c r="E49" s="141" t="s">
        <v>60</v>
      </c>
      <c r="F49" s="141">
        <v>7</v>
      </c>
      <c r="G49" s="445"/>
      <c r="H49" s="485"/>
      <c r="I49" s="471"/>
      <c r="J49" s="259"/>
      <c r="K49" s="120"/>
      <c r="L49" s="119"/>
      <c r="M49" s="119"/>
      <c r="N49" s="119"/>
      <c r="O49" s="119"/>
      <c r="P49" s="120"/>
      <c r="Q49" s="120"/>
    </row>
    <row r="50" spans="1:17" ht="15.75" customHeight="1">
      <c r="A50" s="141">
        <v>27</v>
      </c>
      <c r="B50" s="141" t="s">
        <v>62</v>
      </c>
      <c r="C50" s="142" t="s">
        <v>617</v>
      </c>
      <c r="D50" s="141" t="s">
        <v>627</v>
      </c>
      <c r="E50" s="141" t="s">
        <v>60</v>
      </c>
      <c r="F50" s="141">
        <v>3</v>
      </c>
      <c r="G50" s="445"/>
      <c r="H50" s="485"/>
      <c r="I50" s="471"/>
      <c r="J50" s="235"/>
      <c r="K50" s="120"/>
      <c r="L50" s="119"/>
      <c r="M50" s="119"/>
      <c r="N50" s="119"/>
      <c r="O50" s="119"/>
      <c r="P50" s="120"/>
      <c r="Q50" s="120"/>
    </row>
    <row r="51" spans="1:17" ht="15.75" customHeight="1">
      <c r="A51" s="141">
        <v>28</v>
      </c>
      <c r="B51" s="141" t="s">
        <v>62</v>
      </c>
      <c r="C51" s="142" t="s">
        <v>617</v>
      </c>
      <c r="D51" s="141" t="s">
        <v>628</v>
      </c>
      <c r="E51" s="141" t="s">
        <v>60</v>
      </c>
      <c r="F51" s="141">
        <v>20</v>
      </c>
      <c r="G51" s="445"/>
      <c r="H51" s="485"/>
      <c r="I51" s="471"/>
      <c r="J51" s="235"/>
      <c r="K51" s="120"/>
      <c r="L51" s="119"/>
      <c r="M51" s="119"/>
      <c r="N51" s="119"/>
      <c r="O51" s="119"/>
      <c r="P51" s="120"/>
      <c r="Q51" s="120"/>
    </row>
    <row r="52" spans="1:17" ht="15.75" customHeight="1">
      <c r="A52" s="141">
        <v>29</v>
      </c>
      <c r="B52" s="141" t="s">
        <v>62</v>
      </c>
      <c r="C52" s="142" t="s">
        <v>618</v>
      </c>
      <c r="D52" s="141" t="s">
        <v>629</v>
      </c>
      <c r="E52" s="141" t="s">
        <v>1</v>
      </c>
      <c r="F52" s="141">
        <v>10</v>
      </c>
      <c r="G52" s="141"/>
      <c r="H52" s="485"/>
      <c r="I52" s="471"/>
      <c r="J52" s="235"/>
      <c r="K52" s="120"/>
      <c r="L52" s="119"/>
      <c r="M52" s="119"/>
      <c r="N52" s="119"/>
      <c r="O52" s="119"/>
      <c r="P52" s="120"/>
      <c r="Q52" s="120"/>
    </row>
    <row r="53" spans="1:17" ht="15.75" customHeight="1">
      <c r="A53" s="141">
        <v>30</v>
      </c>
      <c r="B53" s="141" t="s">
        <v>62</v>
      </c>
      <c r="C53" s="142" t="s">
        <v>620</v>
      </c>
      <c r="D53" s="141" t="s">
        <v>630</v>
      </c>
      <c r="E53" s="141" t="s">
        <v>1</v>
      </c>
      <c r="F53" s="141">
        <v>12</v>
      </c>
      <c r="G53" s="141"/>
      <c r="H53" s="485"/>
      <c r="I53" s="471"/>
      <c r="J53" s="235"/>
      <c r="K53" s="120"/>
      <c r="L53" s="119"/>
      <c r="M53" s="119"/>
      <c r="N53" s="119"/>
      <c r="O53" s="119"/>
      <c r="P53" s="120"/>
      <c r="Q53" s="120"/>
    </row>
    <row r="54" spans="1:17" ht="15.75" customHeight="1">
      <c r="A54" s="141">
        <v>31</v>
      </c>
      <c r="B54" s="141" t="s">
        <v>62</v>
      </c>
      <c r="C54" s="142" t="s">
        <v>621</v>
      </c>
      <c r="D54" s="141" t="s">
        <v>631</v>
      </c>
      <c r="E54" s="141" t="s">
        <v>1</v>
      </c>
      <c r="F54" s="141">
        <v>1</v>
      </c>
      <c r="G54" s="741"/>
      <c r="H54" s="485"/>
      <c r="I54" s="471"/>
      <c r="J54" s="741"/>
      <c r="K54" s="120"/>
      <c r="L54" s="119"/>
      <c r="M54" s="119"/>
      <c r="N54" s="119"/>
      <c r="O54" s="119"/>
      <c r="P54" s="120"/>
      <c r="Q54" s="120"/>
    </row>
    <row r="55" spans="1:17" ht="15.75" customHeight="1">
      <c r="A55" s="141">
        <v>32</v>
      </c>
      <c r="B55" s="141" t="s">
        <v>62</v>
      </c>
      <c r="C55" s="142" t="s">
        <v>619</v>
      </c>
      <c r="D55" s="141" t="s">
        <v>632</v>
      </c>
      <c r="E55" s="141" t="s">
        <v>1</v>
      </c>
      <c r="F55" s="141">
        <v>1</v>
      </c>
      <c r="G55" s="141"/>
      <c r="H55" s="485"/>
      <c r="I55" s="471"/>
      <c r="J55" s="235"/>
      <c r="K55" s="120"/>
      <c r="L55" s="119"/>
      <c r="M55" s="119"/>
      <c r="N55" s="119"/>
      <c r="O55" s="119"/>
      <c r="P55" s="120"/>
      <c r="Q55" s="120"/>
    </row>
    <row r="56" spans="1:17" ht="15.75" customHeight="1">
      <c r="A56" s="141">
        <v>33</v>
      </c>
      <c r="B56" s="141" t="s">
        <v>62</v>
      </c>
      <c r="C56" s="142" t="s">
        <v>622</v>
      </c>
      <c r="D56" s="141" t="s">
        <v>633</v>
      </c>
      <c r="E56" s="141" t="s">
        <v>1</v>
      </c>
      <c r="F56" s="141">
        <v>9</v>
      </c>
      <c r="G56" s="141"/>
      <c r="H56" s="485"/>
      <c r="I56" s="471"/>
      <c r="J56" s="235"/>
      <c r="K56" s="120"/>
      <c r="L56" s="119"/>
      <c r="M56" s="119"/>
      <c r="N56" s="119"/>
      <c r="O56" s="119"/>
      <c r="P56" s="120"/>
      <c r="Q56" s="120"/>
    </row>
    <row r="57" spans="1:17" ht="15.75" customHeight="1">
      <c r="A57" s="141">
        <v>34</v>
      </c>
      <c r="B57" s="141" t="s">
        <v>62</v>
      </c>
      <c r="C57" s="142" t="s">
        <v>623</v>
      </c>
      <c r="D57" s="141" t="s">
        <v>634</v>
      </c>
      <c r="E57" s="141" t="s">
        <v>1</v>
      </c>
      <c r="F57" s="141">
        <v>1</v>
      </c>
      <c r="G57" s="141"/>
      <c r="H57" s="485"/>
      <c r="I57" s="471"/>
      <c r="J57" s="235"/>
      <c r="K57" s="120"/>
      <c r="L57" s="119"/>
      <c r="M57" s="119"/>
      <c r="N57" s="119"/>
      <c r="O57" s="119"/>
      <c r="P57" s="120"/>
      <c r="Q57" s="120"/>
    </row>
    <row r="58" spans="1:17" ht="15.75" customHeight="1">
      <c r="A58" s="141">
        <v>35</v>
      </c>
      <c r="B58" s="141" t="s">
        <v>62</v>
      </c>
      <c r="C58" s="142" t="s">
        <v>624</v>
      </c>
      <c r="D58" s="141"/>
      <c r="E58" s="141" t="s">
        <v>1</v>
      </c>
      <c r="F58" s="141">
        <v>3</v>
      </c>
      <c r="G58" s="141"/>
      <c r="H58" s="485"/>
      <c r="I58" s="471"/>
      <c r="J58" s="235"/>
      <c r="K58" s="120"/>
      <c r="L58" s="119"/>
      <c r="M58" s="119"/>
      <c r="N58" s="119"/>
      <c r="O58" s="119"/>
      <c r="P58" s="120"/>
      <c r="Q58" s="120"/>
    </row>
    <row r="59" spans="1:17" ht="15.75" customHeight="1">
      <c r="A59" s="141">
        <v>36</v>
      </c>
      <c r="B59" s="141" t="s">
        <v>62</v>
      </c>
      <c r="C59" s="142" t="s">
        <v>625</v>
      </c>
      <c r="D59" s="141"/>
      <c r="E59" s="141" t="s">
        <v>1</v>
      </c>
      <c r="F59" s="141">
        <v>1</v>
      </c>
      <c r="G59" s="141"/>
      <c r="H59" s="485"/>
      <c r="I59" s="471"/>
      <c r="J59" s="235"/>
      <c r="K59" s="120"/>
      <c r="L59" s="119"/>
      <c r="M59" s="119"/>
      <c r="N59" s="119"/>
      <c r="O59" s="119"/>
      <c r="P59" s="120"/>
      <c r="Q59" s="120"/>
    </row>
    <row r="60" spans="1:17" ht="15.75" customHeight="1">
      <c r="A60" s="141">
        <v>37</v>
      </c>
      <c r="B60" s="141" t="s">
        <v>62</v>
      </c>
      <c r="C60" s="152" t="s">
        <v>661</v>
      </c>
      <c r="D60" s="309"/>
      <c r="E60" s="309" t="s">
        <v>507</v>
      </c>
      <c r="F60" s="309">
        <v>1</v>
      </c>
      <c r="G60" s="339"/>
      <c r="H60" s="485"/>
      <c r="I60" s="471"/>
      <c r="J60" s="340"/>
      <c r="K60" s="340"/>
      <c r="L60" s="119"/>
      <c r="M60" s="119"/>
      <c r="N60" s="119"/>
      <c r="O60" s="119"/>
      <c r="P60" s="120"/>
      <c r="Q60" s="120"/>
    </row>
    <row r="61" spans="1:17" ht="15.75" customHeight="1">
      <c r="A61" s="105"/>
      <c r="B61" s="117"/>
      <c r="C61" s="142" t="s">
        <v>72</v>
      </c>
      <c r="D61" s="141"/>
      <c r="E61" s="141" t="s">
        <v>84</v>
      </c>
      <c r="F61" s="309">
        <v>1</v>
      </c>
      <c r="G61" s="443"/>
      <c r="H61" s="485"/>
      <c r="I61" s="473"/>
      <c r="J61" s="736"/>
      <c r="K61" s="127"/>
      <c r="L61" s="119"/>
      <c r="M61" s="119"/>
      <c r="N61" s="119"/>
      <c r="O61" s="119"/>
      <c r="P61" s="120"/>
      <c r="Q61" s="120"/>
    </row>
    <row r="62" spans="1:17" ht="16.5" customHeight="1">
      <c r="A62" s="372"/>
      <c r="B62" s="372"/>
      <c r="C62" s="129" t="s">
        <v>93</v>
      </c>
      <c r="D62" s="129"/>
      <c r="E62" s="124"/>
      <c r="F62" s="130"/>
      <c r="G62" s="132"/>
      <c r="H62" s="689"/>
      <c r="I62" s="125"/>
      <c r="J62" s="133"/>
      <c r="K62" s="134"/>
      <c r="L62" s="135"/>
      <c r="M62" s="690"/>
      <c r="N62" s="690"/>
      <c r="O62" s="690"/>
      <c r="P62" s="690"/>
      <c r="Q62" s="690"/>
    </row>
    <row r="63" spans="1:17" ht="18" customHeight="1">
      <c r="A63" s="372"/>
      <c r="B63" s="372"/>
      <c r="C63" s="129" t="s">
        <v>693</v>
      </c>
      <c r="D63" s="129"/>
      <c r="E63" s="130"/>
      <c r="F63" s="131"/>
      <c r="G63" s="132"/>
      <c r="H63" s="132"/>
      <c r="I63" s="125"/>
      <c r="J63" s="133"/>
      <c r="K63" s="134"/>
      <c r="L63" s="135"/>
      <c r="M63" s="136"/>
      <c r="N63" s="137"/>
      <c r="O63" s="138"/>
      <c r="P63" s="487"/>
      <c r="Q63" s="487"/>
    </row>
    <row r="64" spans="1:17" ht="13.5" customHeight="1">
      <c r="A64" s="372"/>
      <c r="B64" s="372"/>
      <c r="C64" s="129" t="s">
        <v>101</v>
      </c>
      <c r="D64" s="129"/>
      <c r="E64" s="124"/>
      <c r="F64" s="139"/>
      <c r="G64" s="132"/>
      <c r="H64" s="132"/>
      <c r="I64" s="125"/>
      <c r="J64" s="133"/>
      <c r="K64" s="134"/>
      <c r="L64" s="135"/>
      <c r="M64" s="135"/>
      <c r="N64" s="137"/>
      <c r="O64" s="137"/>
      <c r="P64" s="137"/>
      <c r="Q64" s="137"/>
    </row>
    <row r="65" spans="1:17" ht="15" customHeight="1">
      <c r="A65" s="372"/>
      <c r="B65" s="372"/>
      <c r="C65" s="129" t="s">
        <v>705</v>
      </c>
      <c r="D65" s="129"/>
      <c r="E65" s="124"/>
      <c r="F65" s="131"/>
      <c r="G65" s="132"/>
      <c r="H65" s="132"/>
      <c r="I65" s="125"/>
      <c r="J65" s="133"/>
      <c r="K65" s="134"/>
      <c r="L65" s="135"/>
      <c r="M65" s="135"/>
      <c r="N65" s="137"/>
      <c r="O65" s="138"/>
      <c r="P65" s="137"/>
      <c r="Q65" s="487"/>
    </row>
    <row r="66" spans="1:17" ht="14.25" customHeight="1">
      <c r="A66" s="372"/>
      <c r="B66" s="372"/>
      <c r="C66" s="129" t="s">
        <v>694</v>
      </c>
      <c r="D66" s="129"/>
      <c r="E66" s="130"/>
      <c r="F66" s="131"/>
      <c r="G66" s="132"/>
      <c r="H66" s="132"/>
      <c r="I66" s="125"/>
      <c r="J66" s="133"/>
      <c r="K66" s="134"/>
      <c r="L66" s="135"/>
      <c r="M66" s="135"/>
      <c r="N66" s="137"/>
      <c r="O66" s="138"/>
      <c r="P66" s="137"/>
      <c r="Q66" s="487"/>
    </row>
    <row r="67" spans="1:17" ht="14.25" customHeight="1">
      <c r="A67" s="372"/>
      <c r="B67" s="372"/>
      <c r="C67" s="129" t="s">
        <v>102</v>
      </c>
      <c r="D67" s="129"/>
      <c r="E67" s="124"/>
      <c r="F67" s="140"/>
      <c r="G67" s="132"/>
      <c r="H67" s="132"/>
      <c r="I67" s="125"/>
      <c r="J67" s="133"/>
      <c r="K67" s="134"/>
      <c r="L67" s="135"/>
      <c r="M67" s="135"/>
      <c r="N67" s="137"/>
      <c r="O67" s="138"/>
      <c r="P67" s="137"/>
      <c r="Q67" s="138"/>
    </row>
    <row r="68" spans="1:17" ht="12.75" customHeight="1">
      <c r="A68" s="372"/>
      <c r="B68" s="372"/>
      <c r="C68" s="129" t="s">
        <v>103</v>
      </c>
      <c r="D68" s="129"/>
      <c r="E68" s="124"/>
      <c r="F68" s="140"/>
      <c r="G68" s="132"/>
      <c r="H68" s="132"/>
      <c r="I68" s="125"/>
      <c r="J68" s="133"/>
      <c r="K68" s="134"/>
      <c r="L68" s="135"/>
      <c r="M68" s="135"/>
      <c r="N68" s="137"/>
      <c r="O68" s="137"/>
      <c r="P68" s="137"/>
      <c r="Q68" s="137"/>
    </row>
    <row r="69" spans="1:17" ht="12.75" customHeight="1">
      <c r="A69" s="234"/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</row>
    <row r="70" spans="1:17" ht="12.75" customHeight="1">
      <c r="A70" s="234"/>
      <c r="B70" s="234"/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</row>
    <row r="71" spans="1:17" ht="12.75" customHeight="1">
      <c r="A71" s="234"/>
      <c r="B71" s="234"/>
      <c r="C71" s="354"/>
      <c r="D71" s="354"/>
      <c r="E71" s="354"/>
      <c r="F71" s="354"/>
      <c r="G71" s="354"/>
      <c r="H71" s="354"/>
      <c r="I71" s="354"/>
      <c r="J71" s="354"/>
      <c r="K71" s="354"/>
      <c r="L71" s="354"/>
      <c r="M71" s="354"/>
      <c r="N71" s="354"/>
      <c r="O71" s="354"/>
      <c r="P71" s="354"/>
      <c r="Q71" s="354"/>
    </row>
    <row r="72" spans="1:17" ht="12.75" customHeight="1" thickBot="1">
      <c r="A72" s="234"/>
      <c r="B72" s="234"/>
      <c r="C72" s="355"/>
      <c r="D72" s="355"/>
      <c r="E72" s="356"/>
      <c r="F72" s="388"/>
      <c r="G72" s="357"/>
      <c r="H72" s="357"/>
      <c r="I72" s="355"/>
      <c r="J72" s="356"/>
      <c r="K72" s="356"/>
      <c r="L72" s="356"/>
      <c r="M72" s="356"/>
      <c r="N72" s="356"/>
      <c r="O72" s="356"/>
      <c r="P72" s="356"/>
      <c r="Q72" s="358"/>
    </row>
    <row r="73" spans="1:17" ht="12.75" customHeight="1">
      <c r="A73" s="234"/>
      <c r="B73" s="234"/>
      <c r="C73" s="359"/>
      <c r="D73" s="359"/>
      <c r="E73" s="359"/>
      <c r="F73" s="360"/>
      <c r="G73" s="357"/>
      <c r="H73" s="357"/>
      <c r="I73" s="357"/>
      <c r="J73" s="359"/>
      <c r="K73" s="359"/>
      <c r="L73" s="357"/>
      <c r="M73" s="357"/>
      <c r="N73" s="357"/>
      <c r="O73" s="359"/>
      <c r="P73" s="359"/>
      <c r="Q73" s="358"/>
    </row>
    <row r="74" spans="1:17" ht="12.75" customHeight="1">
      <c r="A74" s="234"/>
      <c r="B74" s="234"/>
      <c r="C74" s="360"/>
      <c r="D74" s="360"/>
      <c r="E74" s="360"/>
      <c r="F74" s="360"/>
      <c r="G74" s="357"/>
      <c r="H74" s="357"/>
      <c r="I74" s="357"/>
      <c r="J74" s="360"/>
      <c r="K74" s="360"/>
      <c r="L74" s="357"/>
      <c r="M74" s="357"/>
      <c r="N74" s="357"/>
      <c r="O74" s="360"/>
      <c r="P74" s="360"/>
      <c r="Q74" s="358"/>
    </row>
    <row r="75" spans="1:17" ht="12.75" customHeight="1">
      <c r="A75" s="234"/>
      <c r="B75" s="234"/>
      <c r="C75" s="507"/>
      <c r="D75" s="507"/>
      <c r="E75" s="507"/>
      <c r="F75" s="358"/>
      <c r="G75" s="357"/>
      <c r="H75" s="357"/>
      <c r="I75" s="357"/>
      <c r="J75" s="357"/>
      <c r="K75" s="507"/>
      <c r="L75" s="507"/>
      <c r="M75" s="358"/>
      <c r="N75" s="358"/>
      <c r="O75" s="358"/>
      <c r="P75" s="358"/>
      <c r="Q75" s="358"/>
    </row>
    <row r="76" spans="1:17" ht="12.75" customHeight="1">
      <c r="A76" s="234"/>
      <c r="B76" s="234"/>
      <c r="C76" s="361"/>
      <c r="D76" s="361"/>
      <c r="E76" s="362"/>
      <c r="F76" s="362"/>
      <c r="G76" s="357"/>
      <c r="H76" s="357"/>
      <c r="I76" s="357"/>
      <c r="J76" s="357"/>
      <c r="K76" s="358"/>
      <c r="L76" s="358"/>
      <c r="M76" s="358"/>
      <c r="N76" s="358"/>
      <c r="O76" s="358"/>
      <c r="P76" s="358"/>
      <c r="Q76" s="358"/>
    </row>
    <row r="77" spans="1:17" ht="12.75" customHeight="1">
      <c r="A77" s="234"/>
      <c r="B77" s="234"/>
      <c r="C77" s="520"/>
      <c r="D77" s="520"/>
      <c r="E77" s="520"/>
      <c r="F77" s="520"/>
      <c r="G77" s="357"/>
      <c r="H77" s="357"/>
      <c r="I77" s="357"/>
      <c r="J77" s="357"/>
      <c r="K77" s="520"/>
      <c r="L77" s="520"/>
      <c r="M77" s="520"/>
      <c r="N77" s="520"/>
      <c r="O77" s="357"/>
      <c r="P77" s="357"/>
      <c r="Q77" s="357"/>
    </row>
    <row r="78" spans="1:17" ht="12.75" customHeight="1">
      <c r="A78" s="234"/>
      <c r="B78" s="234"/>
      <c r="C78" s="358"/>
      <c r="D78" s="358"/>
      <c r="E78" s="358"/>
      <c r="F78" s="358"/>
      <c r="G78" s="357"/>
      <c r="H78" s="357"/>
      <c r="I78" s="357"/>
      <c r="J78" s="357"/>
      <c r="K78" s="358"/>
      <c r="L78" s="358"/>
      <c r="M78" s="358"/>
      <c r="N78" s="358"/>
      <c r="O78" s="357"/>
      <c r="P78" s="357"/>
      <c r="Q78" s="357"/>
    </row>
    <row r="79" spans="1:17" ht="12.75" customHeight="1">
      <c r="A79" s="234"/>
      <c r="B79" s="234"/>
      <c r="C79" s="357"/>
      <c r="D79" s="357"/>
      <c r="E79" s="357"/>
      <c r="F79" s="357"/>
      <c r="G79" s="357"/>
      <c r="H79" s="357"/>
      <c r="I79" s="357"/>
      <c r="J79" s="357"/>
      <c r="K79" s="357"/>
      <c r="L79" s="357"/>
      <c r="M79" s="357"/>
      <c r="N79" s="357"/>
      <c r="O79" s="357"/>
      <c r="P79" s="357"/>
      <c r="Q79" s="357"/>
    </row>
    <row r="80" spans="1:17" ht="12.75" customHeight="1">
      <c r="A80" s="234"/>
      <c r="B80" s="234"/>
      <c r="C80" s="357"/>
      <c r="D80" s="357"/>
      <c r="E80" s="357"/>
      <c r="F80" s="357"/>
      <c r="G80" s="357"/>
      <c r="H80" s="357"/>
      <c r="I80" s="357"/>
      <c r="J80" s="357"/>
      <c r="K80" s="357"/>
      <c r="L80" s="357"/>
      <c r="M80" s="357"/>
      <c r="N80" s="357"/>
      <c r="O80" s="357"/>
      <c r="P80" s="357"/>
      <c r="Q80" s="357"/>
    </row>
    <row r="81" spans="1:17" ht="12.75" customHeight="1">
      <c r="A81" s="234"/>
      <c r="B81" s="234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</row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9" spans="1:17" s="364" customFormat="1" ht="14.25">
      <c r="A429" s="363"/>
      <c r="B429" s="363"/>
      <c r="C429" s="121"/>
      <c r="D429" s="121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</row>
  </sheetData>
  <sheetProtection/>
  <mergeCells count="14">
    <mergeCell ref="A17:A20"/>
    <mergeCell ref="M18:M20"/>
    <mergeCell ref="G17:L17"/>
    <mergeCell ref="K18:K20"/>
    <mergeCell ref="G18:G20"/>
    <mergeCell ref="H18:H20"/>
    <mergeCell ref="D17:D20"/>
    <mergeCell ref="B17:B20"/>
    <mergeCell ref="C77:F77"/>
    <mergeCell ref="K77:N77"/>
    <mergeCell ref="E17:E20"/>
    <mergeCell ref="F17:F20"/>
    <mergeCell ref="C75:E75"/>
    <mergeCell ref="K75:L75"/>
  </mergeCells>
  <conditionalFormatting sqref="B61 J39:J44">
    <cfRule type="expression" priority="4" dxfId="0" stopIfTrue="1">
      <formula>#REF!</formula>
    </cfRule>
  </conditionalFormatting>
  <printOptions horizontalCentered="1"/>
  <pageMargins left="0.1968503937007874" right="0.1968503937007874" top="0.4330708661417323" bottom="0.3937007874015748" header="0.1968503937007874" footer="0.35433070866141736"/>
  <pageSetup horizontalDpi="300" verticalDpi="300" orientation="landscape" paperSize="9" scale="60" r:id="rId1"/>
  <headerFooter scaleWithDoc="0" alignWithMargins="0">
    <oddFooter>&amp;R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6:S258"/>
  <sheetViews>
    <sheetView zoomScale="70" zoomScaleNormal="70" zoomScalePageLayoutView="0" workbookViewId="0" topLeftCell="A34">
      <selection activeCell="C80" sqref="C80"/>
    </sheetView>
  </sheetViews>
  <sheetFormatPr defaultColWidth="8.8515625" defaultRowHeight="12.75"/>
  <cols>
    <col min="1" max="1" width="6.57421875" style="363" customWidth="1"/>
    <col min="2" max="2" width="14.140625" style="363" customWidth="1"/>
    <col min="3" max="3" width="62.7109375" style="121" customWidth="1"/>
    <col min="4" max="4" width="14.00390625" style="121" customWidth="1"/>
    <col min="5" max="5" width="8.140625" style="121" customWidth="1"/>
    <col min="6" max="6" width="10.7109375" style="121" customWidth="1"/>
    <col min="7" max="7" width="12.00390625" style="121" customWidth="1"/>
    <col min="8" max="8" width="9.57421875" style="121" customWidth="1"/>
    <col min="9" max="9" width="8.00390625" style="121" customWidth="1"/>
    <col min="10" max="10" width="11.57421875" style="121" customWidth="1"/>
    <col min="11" max="11" width="10.140625" style="121" customWidth="1"/>
    <col min="12" max="13" width="9.57421875" style="121" customWidth="1"/>
    <col min="14" max="14" width="10.57421875" style="121" customWidth="1"/>
    <col min="15" max="15" width="12.421875" style="121" customWidth="1"/>
    <col min="16" max="16" width="11.28125" style="121" customWidth="1"/>
    <col min="17" max="17" width="12.7109375" style="121" customWidth="1"/>
    <col min="18" max="16384" width="8.8515625" style="121" customWidth="1"/>
  </cols>
  <sheetData>
    <row r="6" spans="1:17" ht="14.25">
      <c r="A6" s="270"/>
      <c r="B6" s="270"/>
      <c r="C6" s="270"/>
      <c r="D6" s="270"/>
      <c r="E6" s="270"/>
      <c r="F6" s="270"/>
      <c r="G6" s="270"/>
      <c r="H6" s="270"/>
      <c r="I6" s="270"/>
      <c r="J6" s="270"/>
      <c r="K6" s="274"/>
      <c r="L6" s="275"/>
      <c r="M6" s="275"/>
      <c r="N6" s="275"/>
      <c r="O6" s="275"/>
      <c r="P6" s="270"/>
      <c r="Q6" s="270"/>
    </row>
    <row r="7" spans="1:17" ht="15">
      <c r="A7" s="270"/>
      <c r="B7" s="270"/>
      <c r="C7" s="270"/>
      <c r="D7" s="278"/>
      <c r="E7" s="276" t="s">
        <v>691</v>
      </c>
      <c r="F7" s="276"/>
      <c r="G7" s="270"/>
      <c r="H7" s="270"/>
      <c r="I7" s="270"/>
      <c r="J7" s="270"/>
      <c r="K7" s="274"/>
      <c r="L7" s="277"/>
      <c r="M7" s="277"/>
      <c r="N7" s="277"/>
      <c r="O7" s="277"/>
      <c r="P7" s="270"/>
      <c r="Q7" s="270"/>
    </row>
    <row r="8" spans="1:17" ht="14.25">
      <c r="A8" s="270"/>
      <c r="B8" s="270"/>
      <c r="C8" s="270"/>
      <c r="D8" s="270"/>
      <c r="E8" s="270"/>
      <c r="F8" s="270"/>
      <c r="G8" s="270"/>
      <c r="H8" s="270"/>
      <c r="I8" s="270"/>
      <c r="J8" s="270"/>
      <c r="K8" s="274"/>
      <c r="L8" s="277"/>
      <c r="M8" s="277"/>
      <c r="N8" s="277"/>
      <c r="O8" s="277"/>
      <c r="P8" s="270"/>
      <c r="Q8" s="270"/>
    </row>
    <row r="9" spans="1:17" ht="15">
      <c r="A9" s="270"/>
      <c r="B9" s="270"/>
      <c r="C9" s="270"/>
      <c r="D9" s="270"/>
      <c r="E9" s="276" t="s">
        <v>182</v>
      </c>
      <c r="F9" s="282"/>
      <c r="G9" s="270"/>
      <c r="H9" s="270"/>
      <c r="I9" s="270"/>
      <c r="J9" s="270"/>
      <c r="K9" s="274"/>
      <c r="L9" s="277"/>
      <c r="M9" s="277"/>
      <c r="N9" s="277"/>
      <c r="O9" s="277"/>
      <c r="P9" s="270"/>
      <c r="Q9" s="270"/>
    </row>
    <row r="10" spans="1:17" ht="14.25">
      <c r="A10" s="270"/>
      <c r="B10" s="270"/>
      <c r="C10" s="270"/>
      <c r="D10" s="270"/>
      <c r="E10" s="270"/>
      <c r="F10" s="270"/>
      <c r="G10" s="270"/>
      <c r="H10" s="270"/>
      <c r="I10" s="270"/>
      <c r="J10" s="270"/>
      <c r="K10" s="274"/>
      <c r="L10" s="277"/>
      <c r="M10" s="277"/>
      <c r="N10" s="277"/>
      <c r="O10" s="277"/>
      <c r="P10" s="270"/>
      <c r="Q10" s="270"/>
    </row>
    <row r="11" spans="1:18" ht="15">
      <c r="A11" s="270"/>
      <c r="B11" s="270"/>
      <c r="C11" s="279" t="s">
        <v>194</v>
      </c>
      <c r="D11" s="270"/>
      <c r="E11" s="270"/>
      <c r="F11" s="270"/>
      <c r="G11" s="279"/>
      <c r="H11" s="270"/>
      <c r="I11" s="270"/>
      <c r="J11" s="270"/>
      <c r="K11" s="270"/>
      <c r="L11" s="280"/>
      <c r="M11" s="280"/>
      <c r="N11" s="280"/>
      <c r="O11" s="280"/>
      <c r="P11" s="270"/>
      <c r="Q11" s="270"/>
      <c r="R11" s="270"/>
    </row>
    <row r="12" spans="1:18" ht="15">
      <c r="A12" s="270"/>
      <c r="B12" s="270"/>
      <c r="C12" s="281" t="s">
        <v>88</v>
      </c>
      <c r="D12" s="270"/>
      <c r="E12" s="270"/>
      <c r="F12" s="270"/>
      <c r="G12" s="279"/>
      <c r="H12" s="270"/>
      <c r="I12" s="270"/>
      <c r="J12" s="270"/>
      <c r="K12" s="270"/>
      <c r="L12" s="280"/>
      <c r="M12" s="280"/>
      <c r="N12" s="280"/>
      <c r="O12" s="280"/>
      <c r="P12" s="270"/>
      <c r="Q12" s="270"/>
      <c r="R12" s="270"/>
    </row>
    <row r="13" spans="1:18" ht="14.25">
      <c r="A13" s="270"/>
      <c r="B13" s="270"/>
      <c r="C13" s="270" t="s">
        <v>681</v>
      </c>
      <c r="D13" s="270"/>
      <c r="E13" s="270"/>
      <c r="F13" s="270"/>
      <c r="G13" s="270"/>
      <c r="H13" s="270"/>
      <c r="I13" s="270"/>
      <c r="J13" s="270"/>
      <c r="K13" s="270"/>
      <c r="L13" s="280"/>
      <c r="M13" s="280"/>
      <c r="N13" s="280"/>
      <c r="O13" s="280"/>
      <c r="P13" s="270"/>
      <c r="Q13" s="270"/>
      <c r="R13" s="270"/>
    </row>
    <row r="14" spans="1:18" ht="14.25">
      <c r="A14" s="270"/>
      <c r="B14" s="270"/>
      <c r="C14" s="281" t="s">
        <v>195</v>
      </c>
      <c r="D14" s="270"/>
      <c r="E14" s="270"/>
      <c r="F14" s="270"/>
      <c r="G14" s="270"/>
      <c r="H14" s="270"/>
      <c r="I14" s="270"/>
      <c r="J14" s="270"/>
      <c r="K14" s="270"/>
      <c r="L14" s="280"/>
      <c r="M14" s="280"/>
      <c r="N14" s="280"/>
      <c r="O14" s="280"/>
      <c r="P14" s="270"/>
      <c r="Q14" s="270"/>
      <c r="R14" s="270"/>
    </row>
    <row r="15" spans="1:18" ht="15">
      <c r="A15" s="282"/>
      <c r="B15" s="282"/>
      <c r="C15" s="270" t="s">
        <v>704</v>
      </c>
      <c r="D15" s="270"/>
      <c r="E15" s="270"/>
      <c r="F15" s="270"/>
      <c r="G15" s="270"/>
      <c r="H15" s="283"/>
      <c r="I15" s="283"/>
      <c r="J15" s="270"/>
      <c r="K15" s="270"/>
      <c r="L15" s="280"/>
      <c r="M15" s="280"/>
      <c r="N15" s="280"/>
      <c r="O15" s="280"/>
      <c r="P15" s="270"/>
      <c r="Q15" s="270"/>
      <c r="R15" s="270"/>
    </row>
    <row r="16" spans="1:18" ht="15">
      <c r="A16" s="284"/>
      <c r="B16" s="284"/>
      <c r="C16" s="285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6"/>
      <c r="P16" s="287"/>
      <c r="Q16" s="288"/>
      <c r="R16" s="286"/>
    </row>
    <row r="17" spans="1:18" ht="15">
      <c r="A17" s="284"/>
      <c r="B17" s="284"/>
      <c r="C17" s="285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6"/>
      <c r="P17" s="287"/>
      <c r="Q17" s="288"/>
      <c r="R17" s="286"/>
    </row>
    <row r="18" spans="1:17" ht="14.25">
      <c r="A18" s="282"/>
      <c r="B18" s="282"/>
      <c r="C18" s="285"/>
      <c r="D18" s="285"/>
      <c r="E18" s="270"/>
      <c r="F18" s="270"/>
      <c r="G18" s="270"/>
      <c r="H18" s="270"/>
      <c r="I18" s="270"/>
      <c r="J18" s="270"/>
      <c r="K18" s="280"/>
      <c r="L18" s="280"/>
      <c r="M18" s="280"/>
      <c r="N18" s="280"/>
      <c r="O18" s="270"/>
      <c r="P18" s="270"/>
      <c r="Q18" s="270"/>
    </row>
    <row r="19" spans="1:17" ht="15">
      <c r="A19" s="282"/>
      <c r="B19" s="282"/>
      <c r="C19" s="289" t="s">
        <v>87</v>
      </c>
      <c r="D19" s="289"/>
      <c r="E19" s="270"/>
      <c r="F19" s="381">
        <f>Q63</f>
        <v>0</v>
      </c>
      <c r="G19" s="278" t="s">
        <v>50</v>
      </c>
      <c r="H19" s="270"/>
      <c r="I19" s="270"/>
      <c r="J19" s="270"/>
      <c r="K19" s="280"/>
      <c r="L19" s="280"/>
      <c r="M19" s="280"/>
      <c r="N19" s="280"/>
      <c r="O19" s="270"/>
      <c r="P19" s="270"/>
      <c r="Q19" s="270"/>
    </row>
    <row r="20" spans="1:17" ht="14.25">
      <c r="A20" s="282"/>
      <c r="B20" s="282"/>
      <c r="C20" s="285"/>
      <c r="D20" s="285"/>
      <c r="E20" s="270"/>
      <c r="F20" s="270"/>
      <c r="G20" s="270"/>
      <c r="H20" s="270"/>
      <c r="I20" s="270"/>
      <c r="J20" s="270"/>
      <c r="K20" s="280"/>
      <c r="L20" s="280"/>
      <c r="M20" s="280"/>
      <c r="N20" s="280"/>
      <c r="O20" s="270"/>
      <c r="P20" s="270"/>
      <c r="Q20" s="270"/>
    </row>
    <row r="21" spans="1:17" ht="14.25">
      <c r="A21" s="282"/>
      <c r="B21" s="282"/>
      <c r="C21" s="291" t="s">
        <v>703</v>
      </c>
      <c r="D21" s="291"/>
      <c r="E21" s="270"/>
      <c r="F21" s="270"/>
      <c r="G21" s="270"/>
      <c r="H21" s="270"/>
      <c r="I21" s="270"/>
      <c r="J21" s="270"/>
      <c r="K21" s="280"/>
      <c r="L21" s="280"/>
      <c r="M21" s="280"/>
      <c r="N21" s="280"/>
      <c r="O21" s="270"/>
      <c r="P21" s="270"/>
      <c r="Q21" s="270"/>
    </row>
    <row r="22" spans="1:17" ht="14.25">
      <c r="A22" s="282"/>
      <c r="B22" s="282"/>
      <c r="C22" s="382"/>
      <c r="D22" s="382"/>
      <c r="E22" s="270"/>
      <c r="F22" s="270"/>
      <c r="G22" s="270"/>
      <c r="H22" s="270"/>
      <c r="I22" s="270"/>
      <c r="J22" s="270"/>
      <c r="K22" s="280"/>
      <c r="L22" s="280"/>
      <c r="M22" s="280"/>
      <c r="N22" s="280"/>
      <c r="O22" s="270"/>
      <c r="P22" s="270"/>
      <c r="Q22" s="270"/>
    </row>
    <row r="23" spans="1:17" ht="13.5" customHeight="1">
      <c r="A23" s="675" t="s">
        <v>89</v>
      </c>
      <c r="B23" s="676" t="s">
        <v>48</v>
      </c>
      <c r="C23" s="677"/>
      <c r="D23" s="676" t="s">
        <v>149</v>
      </c>
      <c r="E23" s="676" t="s">
        <v>95</v>
      </c>
      <c r="F23" s="676" t="s">
        <v>94</v>
      </c>
      <c r="G23" s="678" t="s">
        <v>97</v>
      </c>
      <c r="H23" s="679"/>
      <c r="I23" s="679"/>
      <c r="J23" s="679"/>
      <c r="K23" s="679"/>
      <c r="L23" s="679"/>
      <c r="M23" s="680"/>
      <c r="N23" s="680"/>
      <c r="O23" s="680" t="s">
        <v>91</v>
      </c>
      <c r="P23" s="680"/>
      <c r="Q23" s="677"/>
    </row>
    <row r="24" spans="1:17" ht="14.25">
      <c r="A24" s="679"/>
      <c r="B24" s="681"/>
      <c r="C24" s="680" t="s">
        <v>51</v>
      </c>
      <c r="D24" s="681"/>
      <c r="E24" s="681"/>
      <c r="F24" s="681"/>
      <c r="G24" s="682" t="s">
        <v>92</v>
      </c>
      <c r="H24" s="683" t="s">
        <v>99</v>
      </c>
      <c r="I24" s="444" t="s">
        <v>52</v>
      </c>
      <c r="J24" s="444"/>
      <c r="K24" s="675" t="s">
        <v>100</v>
      </c>
      <c r="L24" s="680"/>
      <c r="M24" s="684" t="s">
        <v>98</v>
      </c>
      <c r="N24" s="444" t="s">
        <v>52</v>
      </c>
      <c r="O24" s="444" t="s">
        <v>53</v>
      </c>
      <c r="P24" s="680" t="s">
        <v>54</v>
      </c>
      <c r="Q24" s="680"/>
    </row>
    <row r="25" spans="1:17" ht="15" customHeight="1">
      <c r="A25" s="679"/>
      <c r="B25" s="681"/>
      <c r="C25" s="680"/>
      <c r="D25" s="681"/>
      <c r="E25" s="681"/>
      <c r="F25" s="681"/>
      <c r="G25" s="682"/>
      <c r="H25" s="679"/>
      <c r="I25" s="444" t="s">
        <v>56</v>
      </c>
      <c r="J25" s="444" t="s">
        <v>53</v>
      </c>
      <c r="K25" s="679"/>
      <c r="L25" s="680" t="s">
        <v>93</v>
      </c>
      <c r="M25" s="685"/>
      <c r="N25" s="444" t="s">
        <v>56</v>
      </c>
      <c r="O25" s="444"/>
      <c r="P25" s="680" t="s">
        <v>57</v>
      </c>
      <c r="Q25" s="680" t="s">
        <v>55</v>
      </c>
    </row>
    <row r="26" spans="1:17" ht="32.25" customHeight="1">
      <c r="A26" s="679"/>
      <c r="B26" s="681"/>
      <c r="C26" s="124"/>
      <c r="D26" s="681"/>
      <c r="E26" s="681"/>
      <c r="F26" s="681"/>
      <c r="G26" s="682"/>
      <c r="H26" s="679"/>
      <c r="I26" s="444" t="s">
        <v>96</v>
      </c>
      <c r="J26" s="444" t="s">
        <v>96</v>
      </c>
      <c r="K26" s="679"/>
      <c r="L26" s="124" t="s">
        <v>50</v>
      </c>
      <c r="M26" s="685"/>
      <c r="N26" s="680" t="s">
        <v>96</v>
      </c>
      <c r="O26" s="680" t="s">
        <v>96</v>
      </c>
      <c r="P26" s="680" t="s">
        <v>96</v>
      </c>
      <c r="Q26" s="680" t="s">
        <v>96</v>
      </c>
    </row>
    <row r="27" spans="1:17" s="380" customFormat="1" ht="11.25">
      <c r="A27" s="271">
        <v>1</v>
      </c>
      <c r="B27" s="271">
        <v>2</v>
      </c>
      <c r="C27" s="271">
        <v>3</v>
      </c>
      <c r="D27" s="271"/>
      <c r="E27" s="271">
        <v>4</v>
      </c>
      <c r="F27" s="272">
        <v>5</v>
      </c>
      <c r="G27" s="273">
        <v>6</v>
      </c>
      <c r="H27" s="272">
        <v>7</v>
      </c>
      <c r="I27" s="271">
        <v>8</v>
      </c>
      <c r="J27" s="271">
        <v>9</v>
      </c>
      <c r="K27" s="271">
        <v>10</v>
      </c>
      <c r="L27" s="271">
        <v>11</v>
      </c>
      <c r="M27" s="686">
        <v>12</v>
      </c>
      <c r="N27" s="687">
        <v>13</v>
      </c>
      <c r="O27" s="271">
        <v>14</v>
      </c>
      <c r="P27" s="271">
        <v>15</v>
      </c>
      <c r="Q27" s="271">
        <v>16</v>
      </c>
    </row>
    <row r="28" spans="1:17" ht="15">
      <c r="A28" s="124"/>
      <c r="B28" s="124"/>
      <c r="C28" s="267" t="s">
        <v>580</v>
      </c>
      <c r="D28" s="442"/>
      <c r="E28" s="124"/>
      <c r="F28" s="247"/>
      <c r="G28" s="246"/>
      <c r="H28" s="247"/>
      <c r="I28" s="124"/>
      <c r="J28" s="124"/>
      <c r="K28" s="124"/>
      <c r="L28" s="124"/>
      <c r="M28" s="443"/>
      <c r="N28" s="444"/>
      <c r="O28" s="124"/>
      <c r="P28" s="124"/>
      <c r="Q28" s="124"/>
    </row>
    <row r="29" spans="1:19" ht="14.25">
      <c r="A29" s="124">
        <v>1</v>
      </c>
      <c r="B29" s="124" t="s">
        <v>62</v>
      </c>
      <c r="C29" s="441" t="s">
        <v>581</v>
      </c>
      <c r="D29" s="141" t="s">
        <v>644</v>
      </c>
      <c r="E29" s="124" t="s">
        <v>1</v>
      </c>
      <c r="F29" s="247">
        <v>2</v>
      </c>
      <c r="G29" s="246">
        <v>5</v>
      </c>
      <c r="H29" s="488"/>
      <c r="I29" s="473"/>
      <c r="J29" s="309"/>
      <c r="K29" s="127"/>
      <c r="L29" s="118"/>
      <c r="M29" s="244"/>
      <c r="N29" s="118"/>
      <c r="O29" s="119"/>
      <c r="P29" s="120"/>
      <c r="Q29" s="120"/>
      <c r="S29" s="499"/>
    </row>
    <row r="30" spans="1:17" ht="14.25">
      <c r="A30" s="124">
        <v>2</v>
      </c>
      <c r="B30" s="124" t="s">
        <v>62</v>
      </c>
      <c r="C30" s="441" t="s">
        <v>668</v>
      </c>
      <c r="D30" s="141" t="s">
        <v>645</v>
      </c>
      <c r="E30" s="124" t="s">
        <v>1</v>
      </c>
      <c r="F30" s="247">
        <v>1</v>
      </c>
      <c r="G30" s="246">
        <v>0.3</v>
      </c>
      <c r="H30" s="488"/>
      <c r="I30" s="473"/>
      <c r="J30" s="124"/>
      <c r="K30" s="127"/>
      <c r="L30" s="118"/>
      <c r="M30" s="244"/>
      <c r="N30" s="118"/>
      <c r="O30" s="119"/>
      <c r="P30" s="120"/>
      <c r="Q30" s="120"/>
    </row>
    <row r="31" spans="1:17" ht="14.25">
      <c r="A31" s="124">
        <v>3</v>
      </c>
      <c r="B31" s="124" t="s">
        <v>62</v>
      </c>
      <c r="C31" s="441" t="s">
        <v>668</v>
      </c>
      <c r="D31" s="141" t="s">
        <v>646</v>
      </c>
      <c r="E31" s="124" t="s">
        <v>1</v>
      </c>
      <c r="F31" s="247">
        <v>5</v>
      </c>
      <c r="G31" s="246">
        <v>0.3</v>
      </c>
      <c r="H31" s="488"/>
      <c r="I31" s="473"/>
      <c r="J31" s="124"/>
      <c r="K31" s="127"/>
      <c r="L31" s="118"/>
      <c r="M31" s="244"/>
      <c r="N31" s="118"/>
      <c r="O31" s="119"/>
      <c r="P31" s="120"/>
      <c r="Q31" s="120"/>
    </row>
    <row r="32" spans="1:17" ht="14.25">
      <c r="A32" s="124">
        <v>4</v>
      </c>
      <c r="B32" s="124" t="s">
        <v>62</v>
      </c>
      <c r="C32" s="441" t="s">
        <v>669</v>
      </c>
      <c r="D32" s="141" t="s">
        <v>646</v>
      </c>
      <c r="E32" s="124" t="s">
        <v>1</v>
      </c>
      <c r="F32" s="247">
        <v>1</v>
      </c>
      <c r="G32" s="246">
        <v>0.3</v>
      </c>
      <c r="H32" s="488"/>
      <c r="I32" s="473"/>
      <c r="J32" s="736"/>
      <c r="K32" s="127"/>
      <c r="L32" s="118"/>
      <c r="M32" s="244"/>
      <c r="N32" s="118"/>
      <c r="O32" s="119"/>
      <c r="P32" s="120"/>
      <c r="Q32" s="120"/>
    </row>
    <row r="33" spans="1:17" ht="14.25">
      <c r="A33" s="124">
        <v>5</v>
      </c>
      <c r="B33" s="124" t="s">
        <v>62</v>
      </c>
      <c r="C33" s="441" t="s">
        <v>669</v>
      </c>
      <c r="D33" s="141" t="s">
        <v>647</v>
      </c>
      <c r="E33" s="124" t="s">
        <v>1</v>
      </c>
      <c r="F33" s="247">
        <v>1</v>
      </c>
      <c r="G33" s="246">
        <v>0.3</v>
      </c>
      <c r="H33" s="488"/>
      <c r="I33" s="473"/>
      <c r="J33" s="736"/>
      <c r="K33" s="127"/>
      <c r="L33" s="118"/>
      <c r="M33" s="244"/>
      <c r="N33" s="118"/>
      <c r="O33" s="119"/>
      <c r="P33" s="120"/>
      <c r="Q33" s="120"/>
    </row>
    <row r="34" spans="1:17" ht="14.25">
      <c r="A34" s="124">
        <v>6</v>
      </c>
      <c r="B34" s="124" t="s">
        <v>62</v>
      </c>
      <c r="C34" s="441" t="s">
        <v>669</v>
      </c>
      <c r="D34" s="141" t="s">
        <v>648</v>
      </c>
      <c r="E34" s="124" t="s">
        <v>1</v>
      </c>
      <c r="F34" s="247">
        <v>1</v>
      </c>
      <c r="G34" s="246">
        <v>0.3</v>
      </c>
      <c r="H34" s="488"/>
      <c r="I34" s="473"/>
      <c r="J34" s="124"/>
      <c r="K34" s="127"/>
      <c r="L34" s="118"/>
      <c r="M34" s="244"/>
      <c r="N34" s="118"/>
      <c r="O34" s="119"/>
      <c r="P34" s="120"/>
      <c r="Q34" s="120"/>
    </row>
    <row r="35" spans="1:17" ht="14.25">
      <c r="A35" s="124">
        <v>7</v>
      </c>
      <c r="B35" s="124" t="s">
        <v>62</v>
      </c>
      <c r="C35" s="441" t="s">
        <v>582</v>
      </c>
      <c r="D35" s="141" t="s">
        <v>649</v>
      </c>
      <c r="E35" s="124" t="s">
        <v>1</v>
      </c>
      <c r="F35" s="247">
        <v>1</v>
      </c>
      <c r="G35" s="246">
        <v>0.3</v>
      </c>
      <c r="H35" s="488"/>
      <c r="I35" s="473"/>
      <c r="J35" s="124"/>
      <c r="K35" s="127"/>
      <c r="L35" s="118"/>
      <c r="M35" s="244"/>
      <c r="N35" s="118"/>
      <c r="O35" s="119"/>
      <c r="P35" s="120"/>
      <c r="Q35" s="120"/>
    </row>
    <row r="36" spans="1:17" ht="14.25">
      <c r="A36" s="124">
        <v>8</v>
      </c>
      <c r="B36" s="124" t="s">
        <v>62</v>
      </c>
      <c r="C36" s="441" t="s">
        <v>583</v>
      </c>
      <c r="D36" s="141" t="s">
        <v>650</v>
      </c>
      <c r="E36" s="124" t="s">
        <v>60</v>
      </c>
      <c r="F36" s="247">
        <v>1300</v>
      </c>
      <c r="G36" s="246">
        <v>0.7</v>
      </c>
      <c r="H36" s="488"/>
      <c r="I36" s="473"/>
      <c r="J36" s="124"/>
      <c r="K36" s="127"/>
      <c r="L36" s="118"/>
      <c r="M36" s="244"/>
      <c r="N36" s="118"/>
      <c r="O36" s="119"/>
      <c r="P36" s="120"/>
      <c r="Q36" s="120"/>
    </row>
    <row r="37" spans="1:17" ht="14.25">
      <c r="A37" s="124">
        <v>9</v>
      </c>
      <c r="B37" s="124" t="s">
        <v>62</v>
      </c>
      <c r="C37" s="441" t="s">
        <v>583</v>
      </c>
      <c r="D37" s="141" t="s">
        <v>651</v>
      </c>
      <c r="E37" s="124" t="s">
        <v>60</v>
      </c>
      <c r="F37" s="247">
        <v>290</v>
      </c>
      <c r="G37" s="435">
        <v>0.7</v>
      </c>
      <c r="H37" s="488"/>
      <c r="I37" s="473"/>
      <c r="J37" s="309"/>
      <c r="K37" s="127"/>
      <c r="L37" s="118"/>
      <c r="M37" s="244"/>
      <c r="N37" s="118"/>
      <c r="O37" s="119"/>
      <c r="P37" s="120"/>
      <c r="Q37" s="120"/>
    </row>
    <row r="38" spans="1:17" ht="14.25">
      <c r="A38" s="124">
        <v>10</v>
      </c>
      <c r="B38" s="124" t="s">
        <v>62</v>
      </c>
      <c r="C38" s="441" t="s">
        <v>584</v>
      </c>
      <c r="D38" s="141" t="s">
        <v>652</v>
      </c>
      <c r="E38" s="124" t="s">
        <v>1</v>
      </c>
      <c r="F38" s="247">
        <v>150</v>
      </c>
      <c r="G38" s="160">
        <v>0.12</v>
      </c>
      <c r="H38" s="488"/>
      <c r="I38" s="473"/>
      <c r="J38" s="434"/>
      <c r="K38" s="127"/>
      <c r="L38" s="118"/>
      <c r="M38" s="244"/>
      <c r="N38" s="118"/>
      <c r="O38" s="119"/>
      <c r="P38" s="120"/>
      <c r="Q38" s="120"/>
    </row>
    <row r="39" spans="1:17" ht="14.25">
      <c r="A39" s="124">
        <v>11</v>
      </c>
      <c r="B39" s="124" t="s">
        <v>62</v>
      </c>
      <c r="C39" s="441" t="s">
        <v>585</v>
      </c>
      <c r="D39" s="141" t="s">
        <v>653</v>
      </c>
      <c r="E39" s="124" t="s">
        <v>60</v>
      </c>
      <c r="F39" s="247">
        <v>1500</v>
      </c>
      <c r="G39" s="246">
        <v>0.6</v>
      </c>
      <c r="H39" s="488"/>
      <c r="I39" s="473"/>
      <c r="J39" s="124"/>
      <c r="K39" s="127"/>
      <c r="L39" s="118"/>
      <c r="M39" s="244"/>
      <c r="N39" s="118"/>
      <c r="O39" s="119"/>
      <c r="P39" s="120"/>
      <c r="Q39" s="120"/>
    </row>
    <row r="40" spans="1:17" ht="28.5">
      <c r="A40" s="124">
        <v>12</v>
      </c>
      <c r="B40" s="124" t="s">
        <v>62</v>
      </c>
      <c r="C40" s="441" t="s">
        <v>586</v>
      </c>
      <c r="D40" s="141" t="s">
        <v>654</v>
      </c>
      <c r="E40" s="124" t="s">
        <v>1</v>
      </c>
      <c r="F40" s="247">
        <v>64</v>
      </c>
      <c r="G40" s="246">
        <v>3</v>
      </c>
      <c r="H40" s="488"/>
      <c r="I40" s="473"/>
      <c r="J40" s="737"/>
      <c r="K40" s="127"/>
      <c r="L40" s="118"/>
      <c r="M40" s="244"/>
      <c r="N40" s="118"/>
      <c r="O40" s="119"/>
      <c r="P40" s="120"/>
      <c r="Q40" s="120"/>
    </row>
    <row r="41" spans="1:17" ht="14.25">
      <c r="A41" s="124">
        <v>13</v>
      </c>
      <c r="B41" s="124" t="s">
        <v>62</v>
      </c>
      <c r="C41" s="441" t="s">
        <v>587</v>
      </c>
      <c r="D41" s="141"/>
      <c r="E41" s="124" t="s">
        <v>1</v>
      </c>
      <c r="F41" s="247">
        <v>64</v>
      </c>
      <c r="G41" s="246">
        <v>3</v>
      </c>
      <c r="H41" s="488"/>
      <c r="I41" s="473"/>
      <c r="J41" s="124"/>
      <c r="K41" s="127"/>
      <c r="L41" s="118"/>
      <c r="M41" s="244"/>
      <c r="N41" s="118"/>
      <c r="O41" s="119"/>
      <c r="P41" s="120"/>
      <c r="Q41" s="120"/>
    </row>
    <row r="42" spans="1:17" ht="28.5">
      <c r="A42" s="124">
        <v>14</v>
      </c>
      <c r="B42" s="124" t="s">
        <v>62</v>
      </c>
      <c r="C42" s="441" t="s">
        <v>588</v>
      </c>
      <c r="D42" s="141" t="s">
        <v>655</v>
      </c>
      <c r="E42" s="124" t="s">
        <v>1</v>
      </c>
      <c r="F42" s="247">
        <v>64</v>
      </c>
      <c r="G42" s="246">
        <v>3</v>
      </c>
      <c r="H42" s="488"/>
      <c r="I42" s="473"/>
      <c r="J42" s="737"/>
      <c r="K42" s="127"/>
      <c r="L42" s="118"/>
      <c r="M42" s="244"/>
      <c r="N42" s="118"/>
      <c r="O42" s="119"/>
      <c r="P42" s="120"/>
      <c r="Q42" s="120"/>
    </row>
    <row r="43" spans="1:17" ht="14.25">
      <c r="A43" s="124">
        <v>15</v>
      </c>
      <c r="B43" s="124" t="s">
        <v>62</v>
      </c>
      <c r="C43" s="441" t="s">
        <v>589</v>
      </c>
      <c r="D43" s="141"/>
      <c r="E43" s="124" t="s">
        <v>1</v>
      </c>
      <c r="F43" s="247">
        <v>64</v>
      </c>
      <c r="G43" s="246">
        <v>2</v>
      </c>
      <c r="H43" s="488"/>
      <c r="I43" s="473"/>
      <c r="J43" s="124"/>
      <c r="K43" s="127"/>
      <c r="L43" s="118"/>
      <c r="M43" s="244"/>
      <c r="N43" s="118"/>
      <c r="O43" s="119"/>
      <c r="P43" s="120"/>
      <c r="Q43" s="120"/>
    </row>
    <row r="44" spans="1:17" ht="14.25">
      <c r="A44" s="124">
        <v>16</v>
      </c>
      <c r="B44" s="124" t="s">
        <v>62</v>
      </c>
      <c r="C44" s="441" t="s">
        <v>590</v>
      </c>
      <c r="D44" s="141" t="s">
        <v>656</v>
      </c>
      <c r="E44" s="124" t="s">
        <v>1</v>
      </c>
      <c r="F44" s="247">
        <v>64</v>
      </c>
      <c r="G44" s="246">
        <v>2</v>
      </c>
      <c r="H44" s="488"/>
      <c r="I44" s="473"/>
      <c r="J44" s="124"/>
      <c r="K44" s="127"/>
      <c r="L44" s="118"/>
      <c r="M44" s="244"/>
      <c r="N44" s="118"/>
      <c r="O44" s="119"/>
      <c r="P44" s="120"/>
      <c r="Q44" s="120"/>
    </row>
    <row r="45" spans="1:17" ht="14.25">
      <c r="A45" s="124">
        <v>17</v>
      </c>
      <c r="B45" s="124" t="s">
        <v>62</v>
      </c>
      <c r="C45" s="441" t="s">
        <v>662</v>
      </c>
      <c r="D45" s="141" t="s">
        <v>657</v>
      </c>
      <c r="E45" s="124" t="s">
        <v>60</v>
      </c>
      <c r="F45" s="247">
        <v>220</v>
      </c>
      <c r="G45" s="246">
        <v>0.7</v>
      </c>
      <c r="H45" s="488"/>
      <c r="I45" s="473"/>
      <c r="J45" s="124"/>
      <c r="K45" s="127"/>
      <c r="L45" s="118"/>
      <c r="M45" s="244"/>
      <c r="N45" s="118"/>
      <c r="O45" s="119"/>
      <c r="P45" s="120"/>
      <c r="Q45" s="120"/>
    </row>
    <row r="46" spans="1:17" ht="14.25">
      <c r="A46" s="124">
        <v>18</v>
      </c>
      <c r="B46" s="124" t="s">
        <v>62</v>
      </c>
      <c r="C46" s="441" t="s">
        <v>591</v>
      </c>
      <c r="D46" s="141" t="s">
        <v>660</v>
      </c>
      <c r="E46" s="124" t="s">
        <v>1</v>
      </c>
      <c r="F46" s="247">
        <v>64</v>
      </c>
      <c r="G46" s="246">
        <v>0.3</v>
      </c>
      <c r="H46" s="488"/>
      <c r="I46" s="473"/>
      <c r="J46" s="124"/>
      <c r="K46" s="127"/>
      <c r="L46" s="118"/>
      <c r="M46" s="244"/>
      <c r="N46" s="118"/>
      <c r="O46" s="119"/>
      <c r="P46" s="120"/>
      <c r="Q46" s="120"/>
    </row>
    <row r="47" spans="1:17" ht="14.25">
      <c r="A47" s="124">
        <v>19</v>
      </c>
      <c r="B47" s="124" t="s">
        <v>62</v>
      </c>
      <c r="C47" s="441" t="s">
        <v>592</v>
      </c>
      <c r="D47" s="141" t="s">
        <v>658</v>
      </c>
      <c r="E47" s="124" t="s">
        <v>1</v>
      </c>
      <c r="F47" s="247">
        <v>16</v>
      </c>
      <c r="G47" s="246">
        <v>3</v>
      </c>
      <c r="H47" s="488"/>
      <c r="I47" s="473"/>
      <c r="J47" s="124"/>
      <c r="K47" s="127"/>
      <c r="L47" s="118"/>
      <c r="M47" s="244"/>
      <c r="N47" s="118"/>
      <c r="O47" s="119"/>
      <c r="P47" s="120"/>
      <c r="Q47" s="120"/>
    </row>
    <row r="48" spans="1:17" ht="14.25">
      <c r="A48" s="124">
        <v>20</v>
      </c>
      <c r="B48" s="124" t="s">
        <v>62</v>
      </c>
      <c r="C48" s="441" t="s">
        <v>593</v>
      </c>
      <c r="D48" s="141" t="s">
        <v>659</v>
      </c>
      <c r="E48" s="124" t="s">
        <v>1</v>
      </c>
      <c r="F48" s="247">
        <v>16</v>
      </c>
      <c r="G48" s="246">
        <v>0.3</v>
      </c>
      <c r="H48" s="488"/>
      <c r="I48" s="473"/>
      <c r="J48" s="124"/>
      <c r="K48" s="127"/>
      <c r="L48" s="118"/>
      <c r="M48" s="244"/>
      <c r="N48" s="118"/>
      <c r="O48" s="119"/>
      <c r="P48" s="120"/>
      <c r="Q48" s="120"/>
    </row>
    <row r="49" spans="1:17" ht="15.75" customHeight="1">
      <c r="A49" s="96"/>
      <c r="B49" s="117"/>
      <c r="C49" s="436" t="s">
        <v>27</v>
      </c>
      <c r="D49" s="442"/>
      <c r="E49" s="437"/>
      <c r="F49" s="438"/>
      <c r="G49" s="435"/>
      <c r="H49" s="474"/>
      <c r="I49" s="473"/>
      <c r="J49" s="259"/>
      <c r="K49" s="127"/>
      <c r="L49" s="118"/>
      <c r="M49" s="244"/>
      <c r="N49" s="118"/>
      <c r="O49" s="119"/>
      <c r="P49" s="120"/>
      <c r="Q49" s="120"/>
    </row>
    <row r="50" spans="1:17" ht="15.75" customHeight="1">
      <c r="A50" s="96">
        <v>21</v>
      </c>
      <c r="B50" s="117" t="s">
        <v>62</v>
      </c>
      <c r="C50" s="104" t="s">
        <v>188</v>
      </c>
      <c r="D50" s="144"/>
      <c r="E50" s="144" t="s">
        <v>60</v>
      </c>
      <c r="F50" s="155">
        <v>1500</v>
      </c>
      <c r="G50" s="439">
        <v>0.15</v>
      </c>
      <c r="H50" s="474"/>
      <c r="I50" s="473"/>
      <c r="J50" s="134"/>
      <c r="K50" s="127"/>
      <c r="L50" s="118"/>
      <c r="M50" s="244"/>
      <c r="N50" s="118"/>
      <c r="O50" s="119"/>
      <c r="P50" s="120"/>
      <c r="Q50" s="120"/>
    </row>
    <row r="51" spans="1:17" ht="28.5">
      <c r="A51" s="96">
        <v>22</v>
      </c>
      <c r="B51" s="117" t="s">
        <v>62</v>
      </c>
      <c r="C51" s="152" t="s">
        <v>189</v>
      </c>
      <c r="D51" s="144"/>
      <c r="E51" s="144" t="s">
        <v>663</v>
      </c>
      <c r="F51" s="155">
        <v>68</v>
      </c>
      <c r="G51" s="378">
        <v>0.45</v>
      </c>
      <c r="H51" s="474"/>
      <c r="I51" s="473"/>
      <c r="J51" s="134"/>
      <c r="K51" s="127"/>
      <c r="L51" s="118"/>
      <c r="M51" s="244"/>
      <c r="N51" s="118"/>
      <c r="O51" s="119"/>
      <c r="P51" s="120"/>
      <c r="Q51" s="120"/>
    </row>
    <row r="52" spans="1:17" ht="15.75" customHeight="1">
      <c r="A52" s="96">
        <v>23</v>
      </c>
      <c r="B52" s="117" t="s">
        <v>62</v>
      </c>
      <c r="C52" s="152" t="s">
        <v>670</v>
      </c>
      <c r="D52" s="144"/>
      <c r="E52" s="144" t="s">
        <v>190</v>
      </c>
      <c r="F52" s="155">
        <v>64</v>
      </c>
      <c r="G52" s="378">
        <v>1</v>
      </c>
      <c r="H52" s="474"/>
      <c r="I52" s="473"/>
      <c r="J52" s="134"/>
      <c r="K52" s="127"/>
      <c r="L52" s="118"/>
      <c r="M52" s="244"/>
      <c r="N52" s="118"/>
      <c r="O52" s="119"/>
      <c r="P52" s="120"/>
      <c r="Q52" s="120"/>
    </row>
    <row r="53" spans="1:17" ht="18" customHeight="1">
      <c r="A53" s="96">
        <v>24</v>
      </c>
      <c r="B53" s="117" t="s">
        <v>62</v>
      </c>
      <c r="C53" s="142" t="s">
        <v>191</v>
      </c>
      <c r="D53" s="141"/>
      <c r="E53" s="141" t="s">
        <v>60</v>
      </c>
      <c r="F53" s="446">
        <v>1500</v>
      </c>
      <c r="G53" s="351">
        <v>0.15</v>
      </c>
      <c r="H53" s="489"/>
      <c r="I53" s="473"/>
      <c r="J53" s="134"/>
      <c r="K53" s="127"/>
      <c r="L53" s="118"/>
      <c r="M53" s="244"/>
      <c r="N53" s="118"/>
      <c r="O53" s="119"/>
      <c r="P53" s="120"/>
      <c r="Q53" s="120"/>
    </row>
    <row r="54" spans="1:17" ht="15.75" customHeight="1">
      <c r="A54" s="96">
        <v>25</v>
      </c>
      <c r="B54" s="117" t="s">
        <v>62</v>
      </c>
      <c r="C54" s="161" t="s">
        <v>192</v>
      </c>
      <c r="D54" s="442"/>
      <c r="E54" s="145" t="s">
        <v>86</v>
      </c>
      <c r="F54" s="440">
        <v>1</v>
      </c>
      <c r="G54" s="160">
        <v>40</v>
      </c>
      <c r="H54" s="124"/>
      <c r="I54" s="125"/>
      <c r="J54" s="134"/>
      <c r="K54" s="127"/>
      <c r="L54" s="118"/>
      <c r="M54" s="244"/>
      <c r="N54" s="118"/>
      <c r="O54" s="119"/>
      <c r="P54" s="120"/>
      <c r="Q54" s="120"/>
    </row>
    <row r="55" spans="1:17" ht="15.75" customHeight="1">
      <c r="A55" s="96">
        <v>26</v>
      </c>
      <c r="B55" s="117" t="s">
        <v>62</v>
      </c>
      <c r="C55" s="161" t="s">
        <v>193</v>
      </c>
      <c r="D55" s="442"/>
      <c r="E55" s="145" t="s">
        <v>60</v>
      </c>
      <c r="F55" s="440">
        <v>1500</v>
      </c>
      <c r="G55" s="160">
        <v>0.04</v>
      </c>
      <c r="H55" s="124"/>
      <c r="I55" s="125"/>
      <c r="J55" s="134"/>
      <c r="K55" s="127"/>
      <c r="L55" s="118"/>
      <c r="M55" s="244"/>
      <c r="N55" s="118"/>
      <c r="O55" s="119"/>
      <c r="P55" s="120"/>
      <c r="Q55" s="120"/>
    </row>
    <row r="56" spans="1:17" ht="15.75" customHeight="1">
      <c r="A56" s="738"/>
      <c r="B56" s="738"/>
      <c r="C56" s="738"/>
      <c r="D56" s="442"/>
      <c r="E56" s="105"/>
      <c r="F56" s="440"/>
      <c r="G56" s="378"/>
      <c r="H56" s="124"/>
      <c r="I56" s="125"/>
      <c r="J56" s="126"/>
      <c r="K56" s="127"/>
      <c r="L56" s="118"/>
      <c r="M56" s="739"/>
      <c r="N56" s="739"/>
      <c r="O56" s="739"/>
      <c r="P56" s="739"/>
      <c r="Q56" s="739"/>
    </row>
    <row r="57" spans="1:17" ht="16.5" customHeight="1">
      <c r="A57" s="372"/>
      <c r="B57" s="372"/>
      <c r="C57" s="129" t="s">
        <v>93</v>
      </c>
      <c r="D57" s="442"/>
      <c r="E57" s="124"/>
      <c r="F57" s="130"/>
      <c r="G57" s="132"/>
      <c r="H57" s="689"/>
      <c r="I57" s="125"/>
      <c r="J57" s="133"/>
      <c r="K57" s="134"/>
      <c r="L57" s="135"/>
      <c r="M57" s="740"/>
      <c r="N57" s="740"/>
      <c r="O57" s="740"/>
      <c r="P57" s="740"/>
      <c r="Q57" s="740"/>
    </row>
    <row r="58" spans="1:17" ht="18" customHeight="1">
      <c r="A58" s="372"/>
      <c r="B58" s="372"/>
      <c r="C58" s="129" t="s">
        <v>693</v>
      </c>
      <c r="D58" s="442"/>
      <c r="E58" s="130"/>
      <c r="F58" s="131"/>
      <c r="G58" s="132"/>
      <c r="H58" s="132"/>
      <c r="I58" s="125"/>
      <c r="J58" s="133"/>
      <c r="K58" s="134"/>
      <c r="L58" s="135"/>
      <c r="M58" s="136"/>
      <c r="N58" s="137"/>
      <c r="O58" s="138"/>
      <c r="P58" s="487"/>
      <c r="Q58" s="487"/>
    </row>
    <row r="59" spans="1:17" ht="13.5" customHeight="1">
      <c r="A59" s="372"/>
      <c r="B59" s="372"/>
      <c r="C59" s="129" t="s">
        <v>101</v>
      </c>
      <c r="D59" s="442"/>
      <c r="E59" s="124"/>
      <c r="F59" s="139"/>
      <c r="G59" s="132"/>
      <c r="H59" s="132"/>
      <c r="I59" s="125"/>
      <c r="J59" s="133"/>
      <c r="K59" s="134"/>
      <c r="L59" s="135"/>
      <c r="M59" s="135"/>
      <c r="N59" s="137"/>
      <c r="O59" s="137"/>
      <c r="P59" s="137"/>
      <c r="Q59" s="137"/>
    </row>
    <row r="60" spans="1:17" ht="15" customHeight="1">
      <c r="A60" s="372"/>
      <c r="B60" s="372"/>
      <c r="C60" s="129" t="s">
        <v>705</v>
      </c>
      <c r="D60" s="442"/>
      <c r="E60" s="124"/>
      <c r="F60" s="131"/>
      <c r="G60" s="132"/>
      <c r="H60" s="132"/>
      <c r="I60" s="125"/>
      <c r="J60" s="133"/>
      <c r="K60" s="134"/>
      <c r="L60" s="135"/>
      <c r="M60" s="135"/>
      <c r="N60" s="137"/>
      <c r="O60" s="138"/>
      <c r="P60" s="137"/>
      <c r="Q60" s="487"/>
    </row>
    <row r="61" spans="1:17" ht="14.25" customHeight="1">
      <c r="A61" s="372"/>
      <c r="B61" s="372"/>
      <c r="C61" s="129" t="s">
        <v>694</v>
      </c>
      <c r="D61" s="442"/>
      <c r="E61" s="130"/>
      <c r="F61" s="131"/>
      <c r="G61" s="132"/>
      <c r="H61" s="132"/>
      <c r="I61" s="125"/>
      <c r="J61" s="133"/>
      <c r="K61" s="134"/>
      <c r="L61" s="135"/>
      <c r="M61" s="135"/>
      <c r="N61" s="137"/>
      <c r="O61" s="138"/>
      <c r="P61" s="137"/>
      <c r="Q61" s="487"/>
    </row>
    <row r="62" spans="1:17" ht="14.25" customHeight="1">
      <c r="A62" s="372"/>
      <c r="B62" s="372"/>
      <c r="C62" s="129" t="s">
        <v>102</v>
      </c>
      <c r="D62" s="442"/>
      <c r="E62" s="124"/>
      <c r="F62" s="140"/>
      <c r="G62" s="132"/>
      <c r="H62" s="132"/>
      <c r="I62" s="125"/>
      <c r="J62" s="133"/>
      <c r="K62" s="134"/>
      <c r="L62" s="135"/>
      <c r="M62" s="135"/>
      <c r="N62" s="137"/>
      <c r="O62" s="138"/>
      <c r="P62" s="137"/>
      <c r="Q62" s="138"/>
    </row>
    <row r="63" spans="1:17" ht="12.75" customHeight="1">
      <c r="A63" s="372"/>
      <c r="B63" s="372"/>
      <c r="C63" s="129" t="s">
        <v>103</v>
      </c>
      <c r="D63" s="442"/>
      <c r="E63" s="124"/>
      <c r="F63" s="140"/>
      <c r="G63" s="132"/>
      <c r="H63" s="132"/>
      <c r="I63" s="125"/>
      <c r="J63" s="133"/>
      <c r="K63" s="134"/>
      <c r="L63" s="135"/>
      <c r="M63" s="135"/>
      <c r="N63" s="137"/>
      <c r="O63" s="137"/>
      <c r="P63" s="137"/>
      <c r="Q63" s="137"/>
    </row>
    <row r="64" spans="1:16" s="4" customFormat="1" ht="12.75" customHeight="1">
      <c r="A64" s="5"/>
      <c r="B64" s="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</row>
    <row r="65" spans="1:16" s="4" customFormat="1" ht="12.75" customHeight="1" thickBot="1">
      <c r="A65" s="5"/>
      <c r="B65" s="5"/>
      <c r="C65" s="69"/>
      <c r="D65" s="70"/>
      <c r="E65" s="71"/>
      <c r="F65" s="46"/>
      <c r="G65" s="46"/>
      <c r="H65" s="69"/>
      <c r="I65" s="70"/>
      <c r="J65" s="70"/>
      <c r="K65" s="70"/>
      <c r="L65" s="70"/>
      <c r="M65" s="70"/>
      <c r="N65" s="70"/>
      <c r="O65" s="70"/>
      <c r="P65" s="72"/>
    </row>
    <row r="66" spans="1:16" s="4" customFormat="1" ht="12.75" customHeight="1">
      <c r="A66" s="5"/>
      <c r="B66" s="5"/>
      <c r="C66" s="73"/>
      <c r="D66" s="73"/>
      <c r="E66" s="74"/>
      <c r="F66" s="46"/>
      <c r="G66" s="46"/>
      <c r="H66" s="46"/>
      <c r="I66" s="73"/>
      <c r="J66" s="73"/>
      <c r="K66" s="46"/>
      <c r="L66" s="46"/>
      <c r="M66" s="46"/>
      <c r="N66" s="73"/>
      <c r="O66" s="73"/>
      <c r="P66" s="72"/>
    </row>
    <row r="67" spans="1:16" s="4" customFormat="1" ht="12.75" customHeight="1">
      <c r="A67" s="5"/>
      <c r="B67" s="5"/>
      <c r="C67" s="75"/>
      <c r="D67" s="76"/>
      <c r="E67" s="76"/>
      <c r="F67" s="46"/>
      <c r="G67" s="46"/>
      <c r="H67" s="46"/>
      <c r="I67" s="46"/>
      <c r="J67" s="72"/>
      <c r="K67" s="72"/>
      <c r="L67" s="72"/>
      <c r="M67" s="72"/>
      <c r="N67" s="72"/>
      <c r="O67" s="72"/>
      <c r="P67" s="72"/>
    </row>
    <row r="68" spans="1:16" s="4" customFormat="1" ht="12.75" customHeight="1">
      <c r="A68" s="5"/>
      <c r="B68" s="5"/>
      <c r="C68" s="520"/>
      <c r="D68" s="520"/>
      <c r="E68" s="520"/>
      <c r="F68" s="520"/>
      <c r="G68" s="46"/>
      <c r="H68" s="46"/>
      <c r="I68" s="46"/>
      <c r="J68" s="520"/>
      <c r="K68" s="520"/>
      <c r="L68" s="520"/>
      <c r="M68" s="520"/>
      <c r="N68" s="46"/>
      <c r="O68" s="46"/>
      <c r="P68" s="46"/>
    </row>
    <row r="69" spans="1:16" s="4" customFormat="1" ht="12.75" customHeight="1">
      <c r="A69" s="5"/>
      <c r="B69" s="5"/>
      <c r="C69" s="72"/>
      <c r="D69" s="72"/>
      <c r="E69" s="72"/>
      <c r="F69" s="46"/>
      <c r="G69" s="46"/>
      <c r="H69" s="46"/>
      <c r="I69" s="46"/>
      <c r="J69" s="72"/>
      <c r="K69" s="72"/>
      <c r="L69" s="72"/>
      <c r="M69" s="72"/>
      <c r="N69" s="46"/>
      <c r="O69" s="46"/>
      <c r="P69" s="46"/>
    </row>
    <row r="70" spans="1:16" s="4" customFormat="1" ht="12.75" customHeight="1">
      <c r="A70" s="5"/>
      <c r="B70" s="5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8" spans="1:17" s="364" customFormat="1" ht="14.25">
      <c r="A258" s="363"/>
      <c r="B258" s="363"/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</row>
  </sheetData>
  <sheetProtection/>
  <mergeCells count="12">
    <mergeCell ref="H24:H26"/>
    <mergeCell ref="B23:B26"/>
    <mergeCell ref="M24:M26"/>
    <mergeCell ref="D23:D26"/>
    <mergeCell ref="C68:F68"/>
    <mergeCell ref="J68:M68"/>
    <mergeCell ref="A23:A26"/>
    <mergeCell ref="E23:E26"/>
    <mergeCell ref="F23:F26"/>
    <mergeCell ref="G23:L23"/>
    <mergeCell ref="K24:K26"/>
    <mergeCell ref="G24:G26"/>
  </mergeCells>
  <conditionalFormatting sqref="B49:B55">
    <cfRule type="expression" priority="3" dxfId="0" stopIfTrue="1">
      <formula>#REF!</formula>
    </cfRule>
  </conditionalFormatting>
  <printOptions horizontalCentered="1"/>
  <pageMargins left="0.1968503937007874" right="0.1968503937007874" top="0.4330708661417323" bottom="0.3937007874015748" header="0.1968503937007874" footer="0.35433070866141736"/>
  <pageSetup horizontalDpi="300" verticalDpi="300" orientation="landscape" paperSize="9" scale="60" r:id="rId1"/>
  <headerFooter scaleWithDoc="0" alignWithMargins="0">
    <oddFooter>&amp;R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397"/>
  <sheetViews>
    <sheetView zoomScale="70" zoomScaleNormal="70" zoomScalePageLayoutView="0" workbookViewId="0" topLeftCell="B10">
      <selection activeCell="B17" sqref="B17:P45"/>
    </sheetView>
  </sheetViews>
  <sheetFormatPr defaultColWidth="8.8515625" defaultRowHeight="12.75"/>
  <cols>
    <col min="1" max="1" width="6.57421875" style="22" customWidth="1"/>
    <col min="2" max="2" width="14.140625" style="22" customWidth="1"/>
    <col min="3" max="3" width="64.00390625" style="4" customWidth="1"/>
    <col min="4" max="4" width="8.140625" style="4" customWidth="1"/>
    <col min="5" max="5" width="10.7109375" style="4" customWidth="1"/>
    <col min="6" max="6" width="12.00390625" style="4" customWidth="1"/>
    <col min="7" max="7" width="9.57421875" style="4" customWidth="1"/>
    <col min="8" max="8" width="10.8515625" style="4" customWidth="1"/>
    <col min="9" max="9" width="11.57421875" style="4" customWidth="1"/>
    <col min="10" max="10" width="10.140625" style="4" customWidth="1"/>
    <col min="11" max="11" width="11.57421875" style="4" customWidth="1"/>
    <col min="12" max="13" width="9.57421875" style="4" customWidth="1"/>
    <col min="14" max="14" width="12.421875" style="4" customWidth="1"/>
    <col min="15" max="15" width="11.28125" style="4" customWidth="1"/>
    <col min="16" max="16" width="12.7109375" style="4" customWidth="1"/>
    <col min="17" max="16384" width="8.8515625" style="4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27"/>
      <c r="K1" s="26"/>
      <c r="L1" s="26"/>
      <c r="M1" s="26"/>
      <c r="N1" s="26"/>
      <c r="O1" s="1"/>
      <c r="P1" s="1"/>
    </row>
    <row r="2" spans="1:16" ht="18">
      <c r="A2" s="1"/>
      <c r="B2" s="1"/>
      <c r="C2" s="1"/>
      <c r="D2" s="51" t="s">
        <v>20</v>
      </c>
      <c r="E2" s="7"/>
      <c r="F2" s="1"/>
      <c r="G2" s="1"/>
      <c r="H2" s="1"/>
      <c r="I2" s="1"/>
      <c r="J2" s="27"/>
      <c r="K2" s="28"/>
      <c r="L2" s="28"/>
      <c r="M2" s="28"/>
      <c r="N2" s="28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27"/>
      <c r="K3" s="28"/>
      <c r="L3" s="28"/>
      <c r="M3" s="28"/>
      <c r="N3" s="28"/>
      <c r="O3" s="1"/>
      <c r="P3" s="1"/>
    </row>
    <row r="4" spans="1:16" ht="15.75">
      <c r="A4" s="1"/>
      <c r="B4" s="1"/>
      <c r="C4" s="1"/>
      <c r="D4" s="52" t="s">
        <v>151</v>
      </c>
      <c r="E4" s="7"/>
      <c r="F4" s="1"/>
      <c r="G4" s="1"/>
      <c r="H4" s="1"/>
      <c r="I4" s="1"/>
      <c r="J4" s="27"/>
      <c r="K4" s="28"/>
      <c r="L4" s="28"/>
      <c r="M4" s="28"/>
      <c r="N4" s="28"/>
      <c r="O4" s="1"/>
      <c r="P4" s="1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27"/>
      <c r="K5" s="28"/>
      <c r="L5" s="28"/>
      <c r="M5" s="28"/>
      <c r="N5" s="28"/>
      <c r="O5" s="1"/>
      <c r="P5" s="1"/>
    </row>
    <row r="6" spans="1:17" ht="12.75">
      <c r="A6" s="1"/>
      <c r="B6" s="1"/>
      <c r="C6" s="81" t="s">
        <v>194</v>
      </c>
      <c r="D6" s="1"/>
      <c r="E6" s="1"/>
      <c r="F6" s="81"/>
      <c r="G6" s="1"/>
      <c r="H6" s="1"/>
      <c r="I6" s="1"/>
      <c r="J6" s="1"/>
      <c r="K6" s="3"/>
      <c r="L6" s="3"/>
      <c r="M6" s="3"/>
      <c r="N6" s="3"/>
      <c r="O6" s="1"/>
      <c r="P6" s="1"/>
      <c r="Q6" s="1"/>
    </row>
    <row r="7" spans="1:17" ht="12.75">
      <c r="A7" s="1"/>
      <c r="B7" s="1"/>
      <c r="C7" s="83" t="s">
        <v>88</v>
      </c>
      <c r="D7" s="1"/>
      <c r="E7" s="1"/>
      <c r="F7" s="81"/>
      <c r="G7" s="1"/>
      <c r="H7" s="1"/>
      <c r="I7" s="1"/>
      <c r="J7" s="1"/>
      <c r="K7" s="3"/>
      <c r="L7" s="3"/>
      <c r="M7" s="3"/>
      <c r="N7" s="3"/>
      <c r="O7" s="1"/>
      <c r="P7" s="1"/>
      <c r="Q7" s="1"/>
    </row>
    <row r="8" spans="1:17" ht="12.75">
      <c r="A8" s="1"/>
      <c r="B8" s="1"/>
      <c r="C8" s="1" t="s">
        <v>682</v>
      </c>
      <c r="D8" s="1"/>
      <c r="E8" s="1"/>
      <c r="F8" s="1"/>
      <c r="G8" s="1"/>
      <c r="H8" s="1"/>
      <c r="I8" s="1"/>
      <c r="J8" s="1"/>
      <c r="K8" s="3"/>
      <c r="L8" s="3"/>
      <c r="M8" s="3"/>
      <c r="N8" s="3"/>
      <c r="O8" s="1"/>
      <c r="P8" s="1"/>
      <c r="Q8" s="1"/>
    </row>
    <row r="9" spans="1:17" ht="12.75">
      <c r="A9" s="1"/>
      <c r="B9" s="1"/>
      <c r="C9" s="83" t="s">
        <v>195</v>
      </c>
      <c r="D9" s="1"/>
      <c r="E9" s="1"/>
      <c r="F9" s="1"/>
      <c r="G9" s="1"/>
      <c r="H9" s="1"/>
      <c r="I9" s="1"/>
      <c r="J9" s="1"/>
      <c r="K9" s="3"/>
      <c r="L9" s="3"/>
      <c r="M9" s="3"/>
      <c r="N9" s="3"/>
      <c r="O9" s="1"/>
      <c r="P9" s="1"/>
      <c r="Q9" s="1"/>
    </row>
    <row r="10" spans="1:17" ht="14.25">
      <c r="A10" s="7"/>
      <c r="B10" s="7"/>
      <c r="C10" s="1" t="s">
        <v>704</v>
      </c>
      <c r="D10" s="1"/>
      <c r="E10" s="1"/>
      <c r="F10" s="1"/>
      <c r="G10" s="82"/>
      <c r="H10" s="82"/>
      <c r="I10" s="1"/>
      <c r="J10" s="1"/>
      <c r="K10" s="3"/>
      <c r="L10" s="3"/>
      <c r="M10" s="3"/>
      <c r="N10" s="3"/>
      <c r="O10" s="1"/>
      <c r="P10" s="30"/>
      <c r="Q10" s="1"/>
    </row>
    <row r="11" spans="1:17" ht="12.75">
      <c r="A11" s="39"/>
      <c r="B11" s="39"/>
      <c r="C11" s="40"/>
      <c r="D11" s="3"/>
      <c r="E11" s="3"/>
      <c r="F11" s="3"/>
      <c r="G11" s="3"/>
      <c r="H11" s="3"/>
      <c r="I11" s="3"/>
      <c r="J11" s="3"/>
      <c r="K11" s="3"/>
      <c r="L11" s="3"/>
      <c r="M11" s="3"/>
      <c r="N11" s="8"/>
      <c r="O11" s="41"/>
      <c r="P11" s="42"/>
      <c r="Q11" s="8"/>
    </row>
    <row r="12" spans="1:16" ht="9.75" customHeight="1">
      <c r="A12" s="7"/>
      <c r="B12" s="7"/>
      <c r="C12" s="40"/>
      <c r="D12" s="1"/>
      <c r="E12" s="1"/>
      <c r="F12" s="1"/>
      <c r="G12" s="1"/>
      <c r="H12" s="1"/>
      <c r="I12" s="1"/>
      <c r="J12" s="3"/>
      <c r="K12" s="3"/>
      <c r="L12" s="3"/>
      <c r="M12" s="3"/>
      <c r="N12" s="1"/>
      <c r="O12" s="30"/>
      <c r="P12" s="1"/>
    </row>
    <row r="13" spans="1:16" ht="14.25">
      <c r="A13" s="7"/>
      <c r="B13" s="7"/>
      <c r="C13" s="54" t="s">
        <v>87</v>
      </c>
      <c r="D13" s="1"/>
      <c r="E13" s="55">
        <f>P45</f>
        <v>0</v>
      </c>
      <c r="F13" s="6" t="s">
        <v>50</v>
      </c>
      <c r="G13" s="1"/>
      <c r="H13" s="1"/>
      <c r="I13" s="1"/>
      <c r="J13" s="3"/>
      <c r="K13" s="3"/>
      <c r="L13" s="3"/>
      <c r="M13" s="3"/>
      <c r="N13" s="1"/>
      <c r="O13" s="30"/>
      <c r="P13" s="1"/>
    </row>
    <row r="14" spans="1:16" ht="9" customHeight="1">
      <c r="A14" s="7"/>
      <c r="B14" s="7"/>
      <c r="C14" s="40"/>
      <c r="D14" s="1"/>
      <c r="E14" s="1"/>
      <c r="F14" s="1"/>
      <c r="G14" s="1"/>
      <c r="H14" s="1"/>
      <c r="I14" s="1"/>
      <c r="J14" s="3"/>
      <c r="K14" s="3"/>
      <c r="L14" s="3"/>
      <c r="M14" s="3"/>
      <c r="N14" s="1"/>
      <c r="O14" s="30"/>
      <c r="P14" s="1"/>
    </row>
    <row r="15" spans="1:16" ht="14.25">
      <c r="A15" s="7"/>
      <c r="B15" s="7"/>
      <c r="C15" s="291" t="s">
        <v>703</v>
      </c>
      <c r="D15" s="1"/>
      <c r="E15" s="1"/>
      <c r="F15" s="1"/>
      <c r="G15" s="1"/>
      <c r="H15" s="1"/>
      <c r="I15" s="1"/>
      <c r="J15" s="3"/>
      <c r="K15" s="3"/>
      <c r="L15" s="3"/>
      <c r="M15" s="3"/>
      <c r="N15" s="1"/>
      <c r="O15" s="30"/>
      <c r="P15" s="1"/>
    </row>
    <row r="16" spans="1:16" ht="9.75" customHeight="1">
      <c r="A16" s="7"/>
      <c r="B16" s="7"/>
      <c r="C16" s="34"/>
      <c r="D16" s="1"/>
      <c r="E16" s="1"/>
      <c r="F16" s="1"/>
      <c r="G16" s="1"/>
      <c r="H16" s="1"/>
      <c r="I16" s="1"/>
      <c r="J16" s="3"/>
      <c r="K16" s="3"/>
      <c r="L16" s="3"/>
      <c r="M16" s="3"/>
      <c r="N16" s="1"/>
      <c r="O16" s="1"/>
      <c r="P16" s="1"/>
    </row>
    <row r="17" spans="1:16" ht="13.5" customHeight="1">
      <c r="A17" s="724" t="s">
        <v>89</v>
      </c>
      <c r="B17" s="704" t="s">
        <v>48</v>
      </c>
      <c r="C17" s="703"/>
      <c r="D17" s="704" t="s">
        <v>95</v>
      </c>
      <c r="E17" s="704" t="s">
        <v>94</v>
      </c>
      <c r="F17" s="705" t="s">
        <v>97</v>
      </c>
      <c r="G17" s="706"/>
      <c r="H17" s="706"/>
      <c r="I17" s="706"/>
      <c r="J17" s="706"/>
      <c r="K17" s="706"/>
      <c r="L17" s="707"/>
      <c r="M17" s="707"/>
      <c r="N17" s="707" t="s">
        <v>91</v>
      </c>
      <c r="O17" s="707"/>
      <c r="P17" s="703"/>
    </row>
    <row r="18" spans="1:16" ht="12.75">
      <c r="A18" s="725"/>
      <c r="B18" s="708"/>
      <c r="C18" s="707" t="s">
        <v>51</v>
      </c>
      <c r="D18" s="708"/>
      <c r="E18" s="708"/>
      <c r="F18" s="709" t="s">
        <v>92</v>
      </c>
      <c r="G18" s="710" t="s">
        <v>99</v>
      </c>
      <c r="H18" s="711" t="s">
        <v>52</v>
      </c>
      <c r="I18" s="711"/>
      <c r="J18" s="712" t="s">
        <v>100</v>
      </c>
      <c r="K18" s="707"/>
      <c r="L18" s="713" t="s">
        <v>98</v>
      </c>
      <c r="M18" s="711" t="s">
        <v>52</v>
      </c>
      <c r="N18" s="711" t="s">
        <v>53</v>
      </c>
      <c r="O18" s="707" t="s">
        <v>54</v>
      </c>
      <c r="P18" s="707"/>
    </row>
    <row r="19" spans="1:16" ht="15" customHeight="1">
      <c r="A19" s="725"/>
      <c r="B19" s="708"/>
      <c r="C19" s="707"/>
      <c r="D19" s="708"/>
      <c r="E19" s="708"/>
      <c r="F19" s="709"/>
      <c r="G19" s="706"/>
      <c r="H19" s="711" t="s">
        <v>56</v>
      </c>
      <c r="I19" s="711" t="s">
        <v>53</v>
      </c>
      <c r="J19" s="706"/>
      <c r="K19" s="707" t="s">
        <v>93</v>
      </c>
      <c r="L19" s="714"/>
      <c r="M19" s="711" t="s">
        <v>56</v>
      </c>
      <c r="N19" s="711"/>
      <c r="O19" s="707" t="s">
        <v>57</v>
      </c>
      <c r="P19" s="707" t="s">
        <v>55</v>
      </c>
    </row>
    <row r="20" spans="1:16" ht="31.5" customHeight="1">
      <c r="A20" s="726"/>
      <c r="B20" s="708"/>
      <c r="C20" s="49"/>
      <c r="D20" s="708"/>
      <c r="E20" s="708"/>
      <c r="F20" s="709"/>
      <c r="G20" s="706"/>
      <c r="H20" s="711" t="s">
        <v>96</v>
      </c>
      <c r="I20" s="711" t="s">
        <v>96</v>
      </c>
      <c r="J20" s="706"/>
      <c r="K20" s="49" t="s">
        <v>50</v>
      </c>
      <c r="L20" s="714"/>
      <c r="M20" s="707" t="s">
        <v>96</v>
      </c>
      <c r="N20" s="707" t="s">
        <v>96</v>
      </c>
      <c r="O20" s="707" t="s">
        <v>96</v>
      </c>
      <c r="P20" s="707" t="s">
        <v>96</v>
      </c>
    </row>
    <row r="21" spans="1:16" ht="12.75">
      <c r="A21" s="727">
        <v>1</v>
      </c>
      <c r="B21" s="162">
        <v>2</v>
      </c>
      <c r="C21" s="162">
        <v>3</v>
      </c>
      <c r="D21" s="162">
        <v>4</v>
      </c>
      <c r="E21" s="163">
        <v>5</v>
      </c>
      <c r="F21" s="164">
        <v>6</v>
      </c>
      <c r="G21" s="163">
        <v>7</v>
      </c>
      <c r="H21" s="162">
        <v>8</v>
      </c>
      <c r="I21" s="162">
        <v>9</v>
      </c>
      <c r="J21" s="162">
        <v>10</v>
      </c>
      <c r="K21" s="162">
        <v>11</v>
      </c>
      <c r="L21" s="497">
        <v>12</v>
      </c>
      <c r="M21" s="498">
        <v>13</v>
      </c>
      <c r="N21" s="162">
        <v>14</v>
      </c>
      <c r="O21" s="162">
        <v>15</v>
      </c>
      <c r="P21" s="162">
        <v>16</v>
      </c>
    </row>
    <row r="22" spans="1:16" ht="15" customHeight="1">
      <c r="A22" s="728">
        <v>1</v>
      </c>
      <c r="B22" s="57" t="s">
        <v>62</v>
      </c>
      <c r="C22" s="266" t="s">
        <v>532</v>
      </c>
      <c r="D22" s="261" t="s">
        <v>507</v>
      </c>
      <c r="E22" s="261">
        <v>1</v>
      </c>
      <c r="F22" s="262">
        <v>72.6788990825688</v>
      </c>
      <c r="G22" s="490"/>
      <c r="H22" s="491"/>
      <c r="I22" s="264"/>
      <c r="J22" s="264"/>
      <c r="K22" s="38"/>
      <c r="L22" s="730"/>
      <c r="M22" s="38"/>
      <c r="N22" s="731"/>
      <c r="O22" s="732"/>
      <c r="P22" s="732"/>
    </row>
    <row r="23" spans="1:16" ht="15.75" customHeight="1">
      <c r="A23" s="728">
        <v>2</v>
      </c>
      <c r="B23" s="57" t="s">
        <v>62</v>
      </c>
      <c r="C23" s="266" t="s">
        <v>533</v>
      </c>
      <c r="D23" s="261" t="s">
        <v>110</v>
      </c>
      <c r="E23" s="261">
        <v>1</v>
      </c>
      <c r="F23" s="263"/>
      <c r="G23" s="263"/>
      <c r="H23" s="260"/>
      <c r="I23" s="264"/>
      <c r="J23" s="264"/>
      <c r="K23" s="38"/>
      <c r="L23" s="730"/>
      <c r="M23" s="38"/>
      <c r="N23" s="731"/>
      <c r="O23" s="732"/>
      <c r="P23" s="732"/>
    </row>
    <row r="24" spans="1:16" ht="15.75" customHeight="1">
      <c r="A24" s="728">
        <f aca="true" t="shared" si="0" ref="A24:A38">A23+1</f>
        <v>3</v>
      </c>
      <c r="B24" s="57" t="s">
        <v>62</v>
      </c>
      <c r="C24" s="266" t="s">
        <v>534</v>
      </c>
      <c r="D24" s="261" t="s">
        <v>73</v>
      </c>
      <c r="E24" s="261">
        <v>15</v>
      </c>
      <c r="F24" s="262">
        <v>0.3284403669724771</v>
      </c>
      <c r="G24" s="490"/>
      <c r="H24" s="491"/>
      <c r="I24" s="264"/>
      <c r="J24" s="264"/>
      <c r="K24" s="38"/>
      <c r="L24" s="730"/>
      <c r="M24" s="38"/>
      <c r="N24" s="731"/>
      <c r="O24" s="732"/>
      <c r="P24" s="732"/>
    </row>
    <row r="25" spans="1:16" ht="16.5" customHeight="1">
      <c r="A25" s="728">
        <f t="shared" si="0"/>
        <v>4</v>
      </c>
      <c r="B25" s="57" t="s">
        <v>62</v>
      </c>
      <c r="C25" s="266" t="s">
        <v>535</v>
      </c>
      <c r="D25" s="261" t="s">
        <v>73</v>
      </c>
      <c r="E25" s="261">
        <v>2</v>
      </c>
      <c r="F25" s="262">
        <v>0.13577981651376148</v>
      </c>
      <c r="G25" s="490"/>
      <c r="H25" s="491"/>
      <c r="I25" s="264"/>
      <c r="J25" s="264"/>
      <c r="K25" s="38"/>
      <c r="L25" s="730"/>
      <c r="M25" s="38"/>
      <c r="N25" s="731"/>
      <c r="O25" s="732"/>
      <c r="P25" s="732"/>
    </row>
    <row r="26" spans="1:16" ht="16.5" customHeight="1">
      <c r="A26" s="728">
        <f t="shared" si="0"/>
        <v>5</v>
      </c>
      <c r="B26" s="57" t="s">
        <v>62</v>
      </c>
      <c r="C26" s="266" t="s">
        <v>536</v>
      </c>
      <c r="D26" s="261" t="s">
        <v>73</v>
      </c>
      <c r="E26" s="261">
        <v>8</v>
      </c>
      <c r="F26" s="262">
        <v>0.6825688073394496</v>
      </c>
      <c r="G26" s="490"/>
      <c r="H26" s="491"/>
      <c r="I26" s="264"/>
      <c r="J26" s="264"/>
      <c r="K26" s="38"/>
      <c r="L26" s="730"/>
      <c r="M26" s="38"/>
      <c r="N26" s="731"/>
      <c r="O26" s="732"/>
      <c r="P26" s="732"/>
    </row>
    <row r="27" spans="1:16" ht="13.5" customHeight="1">
      <c r="A27" s="728">
        <f t="shared" si="0"/>
        <v>6</v>
      </c>
      <c r="B27" s="57" t="s">
        <v>62</v>
      </c>
      <c r="C27" s="266" t="s">
        <v>537</v>
      </c>
      <c r="D27" s="261" t="s">
        <v>73</v>
      </c>
      <c r="E27" s="261">
        <v>5</v>
      </c>
      <c r="F27" s="262">
        <v>0.40917431192660547</v>
      </c>
      <c r="G27" s="490"/>
      <c r="H27" s="491"/>
      <c r="I27" s="264"/>
      <c r="J27" s="264"/>
      <c r="K27" s="38"/>
      <c r="L27" s="730"/>
      <c r="M27" s="38"/>
      <c r="N27" s="731"/>
      <c r="O27" s="732"/>
      <c r="P27" s="732"/>
    </row>
    <row r="28" spans="1:16" ht="15.75" customHeight="1">
      <c r="A28" s="728">
        <f t="shared" si="0"/>
        <v>7</v>
      </c>
      <c r="B28" s="57" t="s">
        <v>62</v>
      </c>
      <c r="C28" s="266" t="s">
        <v>538</v>
      </c>
      <c r="D28" s="261" t="s">
        <v>73</v>
      </c>
      <c r="E28" s="261">
        <v>3</v>
      </c>
      <c r="F28" s="262">
        <v>2.7321100917431194</v>
      </c>
      <c r="G28" s="490"/>
      <c r="H28" s="491"/>
      <c r="I28" s="264"/>
      <c r="J28" s="264"/>
      <c r="K28" s="38"/>
      <c r="L28" s="730"/>
      <c r="M28" s="38"/>
      <c r="N28" s="731"/>
      <c r="O28" s="732"/>
      <c r="P28" s="732"/>
    </row>
    <row r="29" spans="1:16" ht="15.75" customHeight="1">
      <c r="A29" s="728">
        <f t="shared" si="0"/>
        <v>8</v>
      </c>
      <c r="B29" s="57" t="s">
        <v>62</v>
      </c>
      <c r="C29" s="266" t="s">
        <v>539</v>
      </c>
      <c r="D29" s="261" t="s">
        <v>73</v>
      </c>
      <c r="E29" s="261">
        <v>3</v>
      </c>
      <c r="F29" s="262">
        <v>0.40917431192660547</v>
      </c>
      <c r="G29" s="490"/>
      <c r="H29" s="491"/>
      <c r="I29" s="264"/>
      <c r="J29" s="264"/>
      <c r="K29" s="38"/>
      <c r="L29" s="730"/>
      <c r="M29" s="38"/>
      <c r="N29" s="731"/>
      <c r="O29" s="732"/>
      <c r="P29" s="732"/>
    </row>
    <row r="30" spans="1:16" ht="15.75" customHeight="1">
      <c r="A30" s="728">
        <f t="shared" si="0"/>
        <v>9</v>
      </c>
      <c r="B30" s="57" t="s">
        <v>62</v>
      </c>
      <c r="C30" s="266" t="s">
        <v>540</v>
      </c>
      <c r="D30" s="261" t="s">
        <v>73</v>
      </c>
      <c r="E30" s="261">
        <v>1</v>
      </c>
      <c r="F30" s="262">
        <v>1.2293577981651376</v>
      </c>
      <c r="G30" s="490"/>
      <c r="H30" s="491"/>
      <c r="I30" s="264"/>
      <c r="J30" s="264"/>
      <c r="K30" s="38"/>
      <c r="L30" s="730"/>
      <c r="M30" s="38"/>
      <c r="N30" s="731"/>
      <c r="O30" s="732"/>
      <c r="P30" s="732"/>
    </row>
    <row r="31" spans="1:16" ht="15.75" customHeight="1">
      <c r="A31" s="728">
        <f t="shared" si="0"/>
        <v>10</v>
      </c>
      <c r="B31" s="57" t="s">
        <v>62</v>
      </c>
      <c r="C31" s="266" t="s">
        <v>541</v>
      </c>
      <c r="D31" s="261" t="s">
        <v>73</v>
      </c>
      <c r="E31" s="261">
        <v>1</v>
      </c>
      <c r="F31" s="262">
        <v>1.3669724770642202</v>
      </c>
      <c r="G31" s="490"/>
      <c r="H31" s="491"/>
      <c r="I31" s="264"/>
      <c r="J31" s="264"/>
      <c r="K31" s="38"/>
      <c r="L31" s="730"/>
      <c r="M31" s="38"/>
      <c r="N31" s="731"/>
      <c r="O31" s="732"/>
      <c r="P31" s="732"/>
    </row>
    <row r="32" spans="1:16" ht="15.75" customHeight="1">
      <c r="A32" s="728">
        <f t="shared" si="0"/>
        <v>11</v>
      </c>
      <c r="B32" s="57" t="s">
        <v>62</v>
      </c>
      <c r="C32" s="266" t="s">
        <v>542</v>
      </c>
      <c r="D32" s="261" t="s">
        <v>73</v>
      </c>
      <c r="E32" s="261">
        <v>1</v>
      </c>
      <c r="F32" s="262">
        <v>1.2293577981651376</v>
      </c>
      <c r="G32" s="490"/>
      <c r="H32" s="491"/>
      <c r="I32" s="264"/>
      <c r="J32" s="264"/>
      <c r="K32" s="38"/>
      <c r="L32" s="730"/>
      <c r="M32" s="38"/>
      <c r="N32" s="731"/>
      <c r="O32" s="732"/>
      <c r="P32" s="732"/>
    </row>
    <row r="33" spans="1:16" ht="15.75" customHeight="1">
      <c r="A33" s="728">
        <f t="shared" si="0"/>
        <v>12</v>
      </c>
      <c r="B33" s="57" t="s">
        <v>62</v>
      </c>
      <c r="C33" s="266" t="s">
        <v>543</v>
      </c>
      <c r="D33" s="261" t="s">
        <v>73</v>
      </c>
      <c r="E33" s="261">
        <v>3</v>
      </c>
      <c r="F33" s="262">
        <v>0.40917431192660547</v>
      </c>
      <c r="G33" s="490"/>
      <c r="H33" s="491"/>
      <c r="I33" s="264"/>
      <c r="J33" s="264"/>
      <c r="K33" s="38"/>
      <c r="L33" s="730"/>
      <c r="M33" s="38"/>
      <c r="N33" s="731"/>
      <c r="O33" s="732"/>
      <c r="P33" s="732"/>
    </row>
    <row r="34" spans="1:16" ht="15.75" customHeight="1">
      <c r="A34" s="728">
        <f t="shared" si="0"/>
        <v>13</v>
      </c>
      <c r="B34" s="57" t="s">
        <v>62</v>
      </c>
      <c r="C34" s="266" t="s">
        <v>544</v>
      </c>
      <c r="D34" s="261" t="s">
        <v>73</v>
      </c>
      <c r="E34" s="261">
        <v>5</v>
      </c>
      <c r="F34" s="262">
        <v>0.24587155963302754</v>
      </c>
      <c r="G34" s="490"/>
      <c r="H34" s="491"/>
      <c r="I34" s="264"/>
      <c r="J34" s="264"/>
      <c r="K34" s="38"/>
      <c r="L34" s="730"/>
      <c r="M34" s="38"/>
      <c r="N34" s="731"/>
      <c r="O34" s="732"/>
      <c r="P34" s="732"/>
    </row>
    <row r="35" spans="1:16" ht="15.75" customHeight="1">
      <c r="A35" s="728">
        <f t="shared" si="0"/>
        <v>14</v>
      </c>
      <c r="B35" s="57" t="s">
        <v>62</v>
      </c>
      <c r="C35" s="266" t="s">
        <v>545</v>
      </c>
      <c r="D35" s="261" t="s">
        <v>507</v>
      </c>
      <c r="E35" s="261">
        <v>1</v>
      </c>
      <c r="F35" s="262">
        <v>6.557798165137615</v>
      </c>
      <c r="G35" s="490"/>
      <c r="H35" s="491"/>
      <c r="I35" s="264"/>
      <c r="J35" s="264"/>
      <c r="K35" s="38"/>
      <c r="L35" s="730"/>
      <c r="M35" s="38"/>
      <c r="N35" s="731"/>
      <c r="O35" s="732"/>
      <c r="P35" s="732"/>
    </row>
    <row r="36" spans="1:16" ht="15.75" customHeight="1">
      <c r="A36" s="728">
        <f t="shared" si="0"/>
        <v>15</v>
      </c>
      <c r="B36" s="57" t="s">
        <v>62</v>
      </c>
      <c r="C36" s="266" t="s">
        <v>519</v>
      </c>
      <c r="D36" s="261" t="s">
        <v>60</v>
      </c>
      <c r="E36" s="261">
        <v>300</v>
      </c>
      <c r="F36" s="262">
        <v>0.218348623853211</v>
      </c>
      <c r="G36" s="490"/>
      <c r="H36" s="491"/>
      <c r="I36" s="264"/>
      <c r="J36" s="264"/>
      <c r="K36" s="38"/>
      <c r="L36" s="730"/>
      <c r="M36" s="38"/>
      <c r="N36" s="731"/>
      <c r="O36" s="732"/>
      <c r="P36" s="732"/>
    </row>
    <row r="37" spans="1:16" ht="15.75" customHeight="1">
      <c r="A37" s="728">
        <f t="shared" si="0"/>
        <v>16</v>
      </c>
      <c r="B37" s="57" t="s">
        <v>62</v>
      </c>
      <c r="C37" s="266" t="s">
        <v>546</v>
      </c>
      <c r="D37" s="261" t="s">
        <v>60</v>
      </c>
      <c r="E37" s="261">
        <v>300</v>
      </c>
      <c r="F37" s="262"/>
      <c r="G37" s="263"/>
      <c r="H37" s="260"/>
      <c r="I37" s="264"/>
      <c r="J37" s="264"/>
      <c r="K37" s="38"/>
      <c r="L37" s="730"/>
      <c r="M37" s="38"/>
      <c r="N37" s="731"/>
      <c r="O37" s="732"/>
      <c r="P37" s="732"/>
    </row>
    <row r="38" spans="1:16" ht="15.75" customHeight="1">
      <c r="A38" s="728">
        <f t="shared" si="0"/>
        <v>17</v>
      </c>
      <c r="B38" s="57" t="s">
        <v>62</v>
      </c>
      <c r="C38" s="266" t="s">
        <v>547</v>
      </c>
      <c r="D38" s="261" t="s">
        <v>60</v>
      </c>
      <c r="E38" s="261">
        <v>150</v>
      </c>
      <c r="F38" s="262"/>
      <c r="G38" s="263"/>
      <c r="H38" s="260"/>
      <c r="I38" s="264"/>
      <c r="J38" s="264"/>
      <c r="K38" s="38"/>
      <c r="L38" s="730"/>
      <c r="M38" s="38"/>
      <c r="N38" s="731"/>
      <c r="O38" s="732"/>
      <c r="P38" s="732"/>
    </row>
    <row r="39" spans="1:16" ht="16.5" customHeight="1">
      <c r="A39" s="729"/>
      <c r="B39" s="733"/>
      <c r="C39" s="61" t="s">
        <v>93</v>
      </c>
      <c r="D39" s="49"/>
      <c r="E39" s="62"/>
      <c r="F39" s="25"/>
      <c r="G39" s="715"/>
      <c r="H39" s="20"/>
      <c r="I39" s="31"/>
      <c r="J39" s="32"/>
      <c r="K39" s="33"/>
      <c r="L39" s="734"/>
      <c r="M39" s="734"/>
      <c r="N39" s="734"/>
      <c r="O39" s="734"/>
      <c r="P39" s="734"/>
    </row>
    <row r="40" spans="1:16" ht="12.75">
      <c r="A40" s="5"/>
      <c r="B40" s="733"/>
      <c r="C40" s="61" t="s">
        <v>693</v>
      </c>
      <c r="D40" s="62"/>
      <c r="E40" s="63"/>
      <c r="F40" s="25"/>
      <c r="G40" s="25"/>
      <c r="H40" s="20"/>
      <c r="I40" s="31"/>
      <c r="J40" s="32"/>
      <c r="K40" s="33"/>
      <c r="L40" s="735"/>
      <c r="M40" s="65"/>
      <c r="N40" s="66"/>
      <c r="O40" s="484"/>
      <c r="P40" s="484"/>
    </row>
    <row r="41" spans="1:16" ht="13.5" customHeight="1">
      <c r="A41" s="5"/>
      <c r="B41" s="733"/>
      <c r="C41" s="61" t="s">
        <v>101</v>
      </c>
      <c r="D41" s="49"/>
      <c r="E41" s="67"/>
      <c r="F41" s="25"/>
      <c r="G41" s="25"/>
      <c r="H41" s="20"/>
      <c r="I41" s="31"/>
      <c r="J41" s="32"/>
      <c r="K41" s="33"/>
      <c r="L41" s="110"/>
      <c r="M41" s="65"/>
      <c r="N41" s="65"/>
      <c r="O41" s="65"/>
      <c r="P41" s="65"/>
    </row>
    <row r="42" spans="1:16" ht="15" customHeight="1">
      <c r="A42" s="5"/>
      <c r="B42" s="733"/>
      <c r="C42" s="61" t="s">
        <v>709</v>
      </c>
      <c r="D42" s="49"/>
      <c r="E42" s="63"/>
      <c r="F42" s="25"/>
      <c r="G42" s="25"/>
      <c r="H42" s="20"/>
      <c r="I42" s="31"/>
      <c r="J42" s="32"/>
      <c r="K42" s="33"/>
      <c r="L42" s="110"/>
      <c r="M42" s="65"/>
      <c r="N42" s="66"/>
      <c r="O42" s="65"/>
      <c r="P42" s="484"/>
    </row>
    <row r="43" spans="1:16" ht="14.25" customHeight="1">
      <c r="A43" s="5"/>
      <c r="B43" s="733"/>
      <c r="C43" s="61" t="s">
        <v>694</v>
      </c>
      <c r="D43" s="62"/>
      <c r="E43" s="63"/>
      <c r="F43" s="25"/>
      <c r="G43" s="25"/>
      <c r="H43" s="20"/>
      <c r="I43" s="31"/>
      <c r="J43" s="32"/>
      <c r="K43" s="33"/>
      <c r="L43" s="110"/>
      <c r="M43" s="65"/>
      <c r="N43" s="66"/>
      <c r="O43" s="65"/>
      <c r="P43" s="484"/>
    </row>
    <row r="44" spans="1:16" ht="14.25" customHeight="1">
      <c r="A44" s="5"/>
      <c r="B44" s="733"/>
      <c r="C44" s="61" t="s">
        <v>102</v>
      </c>
      <c r="D44" s="49"/>
      <c r="E44" s="68"/>
      <c r="F44" s="25"/>
      <c r="G44" s="25"/>
      <c r="H44" s="20"/>
      <c r="I44" s="31"/>
      <c r="J44" s="32"/>
      <c r="K44" s="33"/>
      <c r="L44" s="110"/>
      <c r="M44" s="65"/>
      <c r="N44" s="66"/>
      <c r="O44" s="65"/>
      <c r="P44" s="66"/>
    </row>
    <row r="45" spans="1:16" ht="12.75" customHeight="1">
      <c r="A45" s="5"/>
      <c r="B45" s="733"/>
      <c r="C45" s="61" t="s">
        <v>103</v>
      </c>
      <c r="D45" s="49"/>
      <c r="E45" s="68"/>
      <c r="F45" s="25"/>
      <c r="G45" s="25"/>
      <c r="H45" s="20"/>
      <c r="I45" s="31"/>
      <c r="J45" s="32"/>
      <c r="K45" s="33"/>
      <c r="L45" s="110"/>
      <c r="M45" s="65"/>
      <c r="N45" s="65"/>
      <c r="O45" s="65"/>
      <c r="P45" s="65"/>
    </row>
    <row r="46" spans="1:16" ht="12.75" customHeight="1">
      <c r="A46" s="5"/>
      <c r="B46" s="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</row>
    <row r="47" spans="1:16" ht="12.75" customHeight="1" thickBot="1">
      <c r="A47" s="5"/>
      <c r="B47" s="5"/>
      <c r="C47" s="69"/>
      <c r="D47" s="70"/>
      <c r="E47" s="71"/>
      <c r="F47" s="46"/>
      <c r="G47" s="46"/>
      <c r="H47" s="69"/>
      <c r="I47" s="70"/>
      <c r="J47" s="70"/>
      <c r="K47" s="70"/>
      <c r="L47" s="70"/>
      <c r="M47" s="70"/>
      <c r="N47" s="70"/>
      <c r="O47" s="70"/>
      <c r="P47" s="72"/>
    </row>
    <row r="48" spans="1:16" ht="12.75" customHeight="1">
      <c r="A48" s="5"/>
      <c r="B48" s="5"/>
      <c r="C48" s="73"/>
      <c r="D48" s="73"/>
      <c r="E48" s="74"/>
      <c r="F48" s="46"/>
      <c r="G48" s="46"/>
      <c r="H48" s="46"/>
      <c r="I48" s="73"/>
      <c r="J48" s="73"/>
      <c r="K48" s="46"/>
      <c r="L48" s="46"/>
      <c r="M48" s="46"/>
      <c r="N48" s="73"/>
      <c r="O48" s="73"/>
      <c r="P48" s="72"/>
    </row>
    <row r="49" spans="1:16" ht="12.75" customHeight="1">
      <c r="A49" s="5"/>
      <c r="B49" s="5"/>
      <c r="C49" s="75"/>
      <c r="D49" s="76"/>
      <c r="E49" s="76"/>
      <c r="F49" s="46"/>
      <c r="G49" s="46"/>
      <c r="H49" s="46"/>
      <c r="I49" s="46"/>
      <c r="J49" s="72"/>
      <c r="K49" s="72"/>
      <c r="L49" s="72"/>
      <c r="M49" s="72"/>
      <c r="N49" s="72"/>
      <c r="O49" s="72"/>
      <c r="P49" s="72"/>
    </row>
    <row r="50" spans="1:16" ht="12.75" customHeight="1">
      <c r="A50" s="5"/>
      <c r="B50" s="5"/>
      <c r="C50" s="520"/>
      <c r="D50" s="520"/>
      <c r="E50" s="520"/>
      <c r="F50" s="520"/>
      <c r="G50" s="46"/>
      <c r="H50" s="46"/>
      <c r="I50" s="46"/>
      <c r="J50" s="520"/>
      <c r="K50" s="520"/>
      <c r="L50" s="520"/>
      <c r="M50" s="520"/>
      <c r="N50" s="46"/>
      <c r="O50" s="46"/>
      <c r="P50" s="46"/>
    </row>
    <row r="51" spans="1:16" ht="12.75" customHeight="1">
      <c r="A51" s="5"/>
      <c r="B51" s="5"/>
      <c r="C51" s="72"/>
      <c r="D51" s="72"/>
      <c r="E51" s="72"/>
      <c r="F51" s="46"/>
      <c r="G51" s="46"/>
      <c r="H51" s="46"/>
      <c r="I51" s="46"/>
      <c r="J51" s="72"/>
      <c r="K51" s="72"/>
      <c r="L51" s="72"/>
      <c r="M51" s="72"/>
      <c r="N51" s="46"/>
      <c r="O51" s="46"/>
      <c r="P51" s="46"/>
    </row>
    <row r="52" spans="1:16" ht="12.75" customHeight="1">
      <c r="A52" s="5"/>
      <c r="B52" s="5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7" spans="1:16" s="77" customFormat="1" ht="12.75">
      <c r="A397" s="22"/>
      <c r="B397" s="22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</row>
  </sheetData>
  <sheetProtection/>
  <mergeCells count="11">
    <mergeCell ref="G18:G20"/>
    <mergeCell ref="B17:B20"/>
    <mergeCell ref="L18:L20"/>
    <mergeCell ref="C50:F50"/>
    <mergeCell ref="J50:M50"/>
    <mergeCell ref="A17:A20"/>
    <mergeCell ref="D17:D20"/>
    <mergeCell ref="E17:E20"/>
    <mergeCell ref="F17:K17"/>
    <mergeCell ref="J18:J20"/>
    <mergeCell ref="F18:F20"/>
  </mergeCells>
  <conditionalFormatting sqref="B22:B38">
    <cfRule type="expression" priority="1" dxfId="0" stopIfTrue="1">
      <formula>#REF!</formula>
    </cfRule>
  </conditionalFormatting>
  <printOptions horizontalCentered="1"/>
  <pageMargins left="0.1968503937007874" right="0.1968503937007874" top="0.4330708661417323" bottom="0.3937007874015748" header="0.1968503937007874" footer="0.35433070866141736"/>
  <pageSetup horizontalDpi="300" verticalDpi="300" orientation="landscape" paperSize="9" scale="60" r:id="rId2"/>
  <headerFooter scaleWithDoc="0" alignWithMargins="0">
    <oddFooter>&amp;R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00"/>
  <sheetViews>
    <sheetView zoomScale="70" zoomScaleNormal="70" zoomScalePageLayoutView="0" workbookViewId="0" topLeftCell="C7">
      <selection activeCell="C18" sqref="C17:P49"/>
    </sheetView>
  </sheetViews>
  <sheetFormatPr defaultColWidth="8.8515625" defaultRowHeight="12.75"/>
  <cols>
    <col min="1" max="1" width="6.57421875" style="22" customWidth="1"/>
    <col min="2" max="2" width="14.140625" style="22" customWidth="1"/>
    <col min="3" max="3" width="64.00390625" style="4" customWidth="1"/>
    <col min="4" max="4" width="8.140625" style="4" customWidth="1"/>
    <col min="5" max="5" width="10.7109375" style="4" customWidth="1"/>
    <col min="6" max="6" width="12.00390625" style="4" customWidth="1"/>
    <col min="7" max="8" width="9.57421875" style="4" customWidth="1"/>
    <col min="9" max="9" width="11.57421875" style="4" customWidth="1"/>
    <col min="10" max="10" width="10.140625" style="4" customWidth="1"/>
    <col min="11" max="13" width="9.57421875" style="4" customWidth="1"/>
    <col min="14" max="14" width="12.421875" style="4" customWidth="1"/>
    <col min="15" max="15" width="11.28125" style="4" customWidth="1"/>
    <col min="16" max="16" width="12.7109375" style="4" customWidth="1"/>
    <col min="17" max="16384" width="8.8515625" style="4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27"/>
      <c r="K1" s="26"/>
      <c r="L1" s="26"/>
      <c r="M1" s="26"/>
      <c r="N1" s="26"/>
      <c r="O1" s="1"/>
      <c r="P1" s="1"/>
    </row>
    <row r="2" spans="1:16" ht="18">
      <c r="A2" s="1"/>
      <c r="B2" s="1"/>
      <c r="C2" s="1"/>
      <c r="D2" s="51" t="s">
        <v>21</v>
      </c>
      <c r="E2" s="7"/>
      <c r="F2" s="1"/>
      <c r="G2" s="1"/>
      <c r="H2" s="1"/>
      <c r="I2" s="1"/>
      <c r="J2" s="27"/>
      <c r="K2" s="28"/>
      <c r="L2" s="28"/>
      <c r="M2" s="28"/>
      <c r="N2" s="28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27"/>
      <c r="K3" s="28"/>
      <c r="L3" s="28"/>
      <c r="M3" s="28"/>
      <c r="N3" s="28"/>
      <c r="O3" s="1"/>
      <c r="P3" s="1"/>
    </row>
    <row r="4" spans="1:16" ht="15.75">
      <c r="A4" s="1"/>
      <c r="B4" s="1"/>
      <c r="C4" s="1"/>
      <c r="D4" s="52" t="s">
        <v>150</v>
      </c>
      <c r="E4" s="7"/>
      <c r="F4" s="1"/>
      <c r="G4" s="1"/>
      <c r="H4" s="1"/>
      <c r="I4" s="1"/>
      <c r="J4" s="27"/>
      <c r="K4" s="28"/>
      <c r="L4" s="28"/>
      <c r="M4" s="28"/>
      <c r="N4" s="28"/>
      <c r="O4" s="1"/>
      <c r="P4" s="1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27"/>
      <c r="K5" s="28"/>
      <c r="L5" s="28"/>
      <c r="M5" s="28"/>
      <c r="N5" s="28"/>
      <c r="O5" s="1"/>
      <c r="P5" s="1"/>
    </row>
    <row r="6" spans="1:16" ht="12.75">
      <c r="A6" s="1"/>
      <c r="B6" s="1"/>
      <c r="C6" s="81" t="s">
        <v>194</v>
      </c>
      <c r="D6" s="1"/>
      <c r="E6" s="1"/>
      <c r="F6" s="81"/>
      <c r="G6" s="1"/>
      <c r="H6" s="1"/>
      <c r="I6" s="1"/>
      <c r="J6" s="1"/>
      <c r="K6" s="3"/>
      <c r="L6" s="3"/>
      <c r="M6" s="3"/>
      <c r="N6" s="3"/>
      <c r="O6" s="1"/>
      <c r="P6" s="1"/>
    </row>
    <row r="7" spans="1:16" ht="12.75">
      <c r="A7" s="1"/>
      <c r="B7" s="1"/>
      <c r="C7" s="83" t="s">
        <v>88</v>
      </c>
      <c r="D7" s="1"/>
      <c r="E7" s="1"/>
      <c r="F7" s="81"/>
      <c r="G7" s="1"/>
      <c r="H7" s="1"/>
      <c r="I7" s="1"/>
      <c r="J7" s="1"/>
      <c r="K7" s="3"/>
      <c r="L7" s="3"/>
      <c r="M7" s="3"/>
      <c r="N7" s="3"/>
      <c r="O7" s="1"/>
      <c r="P7" s="1"/>
    </row>
    <row r="8" spans="1:16" ht="12.75">
      <c r="A8" s="1"/>
      <c r="B8" s="1"/>
      <c r="C8" s="1" t="s">
        <v>683</v>
      </c>
      <c r="D8" s="1"/>
      <c r="E8" s="1"/>
      <c r="F8" s="1"/>
      <c r="G8" s="1"/>
      <c r="H8" s="1"/>
      <c r="I8" s="1"/>
      <c r="J8" s="1"/>
      <c r="K8" s="3"/>
      <c r="L8" s="3"/>
      <c r="M8" s="3"/>
      <c r="N8" s="3"/>
      <c r="O8" s="1"/>
      <c r="P8" s="1"/>
    </row>
    <row r="9" spans="1:16" ht="12.75">
      <c r="A9" s="1"/>
      <c r="B9" s="1"/>
      <c r="C9" s="83" t="s">
        <v>195</v>
      </c>
      <c r="D9" s="1"/>
      <c r="E9" s="1"/>
      <c r="F9" s="1"/>
      <c r="G9" s="1"/>
      <c r="H9" s="1"/>
      <c r="I9" s="1"/>
      <c r="J9" s="1"/>
      <c r="K9" s="3"/>
      <c r="L9" s="3"/>
      <c r="M9" s="3"/>
      <c r="N9" s="3"/>
      <c r="O9" s="1"/>
      <c r="P9" s="1"/>
    </row>
    <row r="10" spans="1:16" ht="14.25">
      <c r="A10" s="7"/>
      <c r="B10" s="7"/>
      <c r="C10" s="1" t="s">
        <v>704</v>
      </c>
      <c r="D10" s="1"/>
      <c r="E10" s="1"/>
      <c r="F10" s="1"/>
      <c r="G10" s="82"/>
      <c r="H10" s="82"/>
      <c r="I10" s="1"/>
      <c r="J10" s="1"/>
      <c r="K10" s="3"/>
      <c r="L10" s="3"/>
      <c r="M10" s="3"/>
      <c r="N10" s="3"/>
      <c r="O10" s="1"/>
      <c r="P10" s="30"/>
    </row>
    <row r="11" spans="1:16" ht="12.75">
      <c r="A11" s="39"/>
      <c r="B11" s="39"/>
      <c r="C11" s="40"/>
      <c r="D11" s="3"/>
      <c r="E11" s="3"/>
      <c r="F11" s="3"/>
      <c r="G11" s="3"/>
      <c r="H11" s="3"/>
      <c r="I11" s="3"/>
      <c r="J11" s="3"/>
      <c r="K11" s="3"/>
      <c r="L11" s="3"/>
      <c r="M11" s="3"/>
      <c r="N11" s="8"/>
      <c r="O11" s="41"/>
      <c r="P11" s="42"/>
    </row>
    <row r="12" spans="1:16" ht="14.25">
      <c r="A12" s="7"/>
      <c r="B12" s="7"/>
      <c r="C12" s="40"/>
      <c r="D12" s="1"/>
      <c r="E12" s="1"/>
      <c r="F12" s="1"/>
      <c r="G12" s="1"/>
      <c r="H12" s="1"/>
      <c r="I12" s="1"/>
      <c r="J12" s="3"/>
      <c r="K12" s="3"/>
      <c r="L12" s="3"/>
      <c r="M12" s="3"/>
      <c r="N12" s="1"/>
      <c r="O12" s="30"/>
      <c r="P12" s="1"/>
    </row>
    <row r="13" spans="1:16" ht="14.25">
      <c r="A13" s="7"/>
      <c r="B13" s="7"/>
      <c r="C13" s="54" t="s">
        <v>87</v>
      </c>
      <c r="D13" s="1"/>
      <c r="E13" s="55">
        <f>P49</f>
        <v>0</v>
      </c>
      <c r="F13" s="6" t="s">
        <v>50</v>
      </c>
      <c r="G13" s="1"/>
      <c r="H13" s="1"/>
      <c r="I13" s="1"/>
      <c r="J13" s="3"/>
      <c r="K13" s="3"/>
      <c r="L13" s="3"/>
      <c r="M13" s="3"/>
      <c r="N13" s="1"/>
      <c r="O13" s="30"/>
      <c r="P13" s="1"/>
    </row>
    <row r="14" spans="1:16" ht="14.25">
      <c r="A14" s="7"/>
      <c r="B14" s="7"/>
      <c r="C14" s="40"/>
      <c r="D14" s="1"/>
      <c r="E14" s="1"/>
      <c r="F14" s="1"/>
      <c r="G14" s="1"/>
      <c r="H14" s="1"/>
      <c r="I14" s="1"/>
      <c r="J14" s="3"/>
      <c r="K14" s="3"/>
      <c r="L14" s="3"/>
      <c r="M14" s="3"/>
      <c r="N14" s="1"/>
      <c r="O14" s="30"/>
      <c r="P14" s="1"/>
    </row>
    <row r="15" spans="1:16" ht="14.25">
      <c r="A15" s="7"/>
      <c r="B15" s="7"/>
      <c r="C15" s="291" t="s">
        <v>703</v>
      </c>
      <c r="D15" s="1"/>
      <c r="E15" s="1"/>
      <c r="F15" s="1"/>
      <c r="G15" s="1"/>
      <c r="H15" s="1"/>
      <c r="I15" s="1"/>
      <c r="J15" s="3"/>
      <c r="K15" s="3"/>
      <c r="L15" s="3"/>
      <c r="M15" s="3"/>
      <c r="N15" s="1"/>
      <c r="O15" s="30"/>
      <c r="P15" s="1"/>
    </row>
    <row r="16" spans="1:16" ht="12.75">
      <c r="A16" s="7"/>
      <c r="B16" s="7"/>
      <c r="C16" s="2"/>
      <c r="D16" s="1"/>
      <c r="E16" s="1"/>
      <c r="F16" s="1"/>
      <c r="G16" s="1"/>
      <c r="H16" s="1"/>
      <c r="I16" s="1"/>
      <c r="J16" s="3"/>
      <c r="K16" s="3"/>
      <c r="L16" s="3"/>
      <c r="M16" s="3"/>
      <c r="N16" s="1"/>
      <c r="O16" s="1"/>
      <c r="P16" s="1"/>
    </row>
    <row r="17" spans="1:16" ht="13.5" customHeight="1">
      <c r="A17" s="517" t="s">
        <v>89</v>
      </c>
      <c r="B17" s="511" t="s">
        <v>48</v>
      </c>
      <c r="C17" s="703"/>
      <c r="D17" s="704" t="s">
        <v>95</v>
      </c>
      <c r="E17" s="704" t="s">
        <v>94</v>
      </c>
      <c r="F17" s="705" t="s">
        <v>97</v>
      </c>
      <c r="G17" s="706"/>
      <c r="H17" s="706"/>
      <c r="I17" s="706"/>
      <c r="J17" s="706"/>
      <c r="K17" s="706"/>
      <c r="L17" s="707"/>
      <c r="M17" s="707"/>
      <c r="N17" s="707" t="s">
        <v>91</v>
      </c>
      <c r="O17" s="707"/>
      <c r="P17" s="703"/>
    </row>
    <row r="18" spans="1:16" ht="12.75">
      <c r="A18" s="518"/>
      <c r="B18" s="512"/>
      <c r="C18" s="707" t="s">
        <v>51</v>
      </c>
      <c r="D18" s="708"/>
      <c r="E18" s="708"/>
      <c r="F18" s="709" t="s">
        <v>92</v>
      </c>
      <c r="G18" s="710" t="s">
        <v>99</v>
      </c>
      <c r="H18" s="711" t="s">
        <v>52</v>
      </c>
      <c r="I18" s="711"/>
      <c r="J18" s="712" t="s">
        <v>100</v>
      </c>
      <c r="K18" s="707"/>
      <c r="L18" s="713" t="s">
        <v>98</v>
      </c>
      <c r="M18" s="711" t="s">
        <v>52</v>
      </c>
      <c r="N18" s="711" t="s">
        <v>53</v>
      </c>
      <c r="O18" s="707" t="s">
        <v>54</v>
      </c>
      <c r="P18" s="707"/>
    </row>
    <row r="19" spans="1:16" ht="15" customHeight="1">
      <c r="A19" s="518"/>
      <c r="B19" s="512"/>
      <c r="C19" s="707"/>
      <c r="D19" s="708"/>
      <c r="E19" s="708"/>
      <c r="F19" s="709"/>
      <c r="G19" s="706"/>
      <c r="H19" s="711" t="s">
        <v>56</v>
      </c>
      <c r="I19" s="711" t="s">
        <v>53</v>
      </c>
      <c r="J19" s="706"/>
      <c r="K19" s="707" t="s">
        <v>93</v>
      </c>
      <c r="L19" s="714"/>
      <c r="M19" s="711" t="s">
        <v>56</v>
      </c>
      <c r="N19" s="711"/>
      <c r="O19" s="707" t="s">
        <v>57</v>
      </c>
      <c r="P19" s="707" t="s">
        <v>55</v>
      </c>
    </row>
    <row r="20" spans="1:16" ht="32.25" customHeight="1">
      <c r="A20" s="519"/>
      <c r="B20" s="513"/>
      <c r="C20" s="49"/>
      <c r="D20" s="708"/>
      <c r="E20" s="708"/>
      <c r="F20" s="709"/>
      <c r="G20" s="706"/>
      <c r="H20" s="711" t="s">
        <v>96</v>
      </c>
      <c r="I20" s="711" t="s">
        <v>96</v>
      </c>
      <c r="J20" s="706"/>
      <c r="K20" s="49" t="s">
        <v>50</v>
      </c>
      <c r="L20" s="714"/>
      <c r="M20" s="707" t="s">
        <v>96</v>
      </c>
      <c r="N20" s="707" t="s">
        <v>96</v>
      </c>
      <c r="O20" s="707" t="s">
        <v>96</v>
      </c>
      <c r="P20" s="707" t="s">
        <v>96</v>
      </c>
    </row>
    <row r="21" spans="1:16" ht="12.75">
      <c r="A21" s="162">
        <v>1</v>
      </c>
      <c r="B21" s="162">
        <v>2</v>
      </c>
      <c r="C21" s="162">
        <v>3</v>
      </c>
      <c r="D21" s="162">
        <v>4</v>
      </c>
      <c r="E21" s="163">
        <v>5</v>
      </c>
      <c r="F21" s="164">
        <v>6</v>
      </c>
      <c r="G21" s="163">
        <v>7</v>
      </c>
      <c r="H21" s="162">
        <v>8</v>
      </c>
      <c r="I21" s="162">
        <v>9</v>
      </c>
      <c r="J21" s="162">
        <v>10</v>
      </c>
      <c r="K21" s="162">
        <v>11</v>
      </c>
      <c r="L21" s="497">
        <v>12</v>
      </c>
      <c r="M21" s="498">
        <v>13</v>
      </c>
      <c r="N21" s="162">
        <v>14</v>
      </c>
      <c r="O21" s="162">
        <v>15</v>
      </c>
      <c r="P21" s="162">
        <v>16</v>
      </c>
    </row>
    <row r="22" spans="1:16" ht="15.75" customHeight="1">
      <c r="A22" s="78"/>
      <c r="B22" s="57"/>
      <c r="C22" s="717" t="s">
        <v>548</v>
      </c>
      <c r="D22" s="718"/>
      <c r="E22" s="719"/>
      <c r="F22" s="718"/>
      <c r="G22" s="720"/>
      <c r="H22" s="718"/>
      <c r="I22" s="718"/>
      <c r="J22" s="718"/>
      <c r="K22" s="718"/>
      <c r="L22" s="718"/>
      <c r="M22" s="718"/>
      <c r="N22" s="718"/>
      <c r="O22" s="718"/>
      <c r="P22" s="718"/>
    </row>
    <row r="23" spans="1:16" ht="15.75" customHeight="1">
      <c r="A23" s="78">
        <v>1</v>
      </c>
      <c r="B23" s="57" t="s">
        <v>62</v>
      </c>
      <c r="C23" s="266" t="s">
        <v>549</v>
      </c>
      <c r="D23" s="261" t="s">
        <v>1</v>
      </c>
      <c r="E23" s="261">
        <v>1</v>
      </c>
      <c r="F23" s="262">
        <v>4.491743119266055</v>
      </c>
      <c r="G23" s="263"/>
      <c r="H23" s="264"/>
      <c r="I23" s="264"/>
      <c r="J23" s="264"/>
      <c r="K23" s="264"/>
      <c r="L23" s="264"/>
      <c r="M23" s="265"/>
      <c r="N23" s="265"/>
      <c r="O23" s="265"/>
      <c r="P23" s="265"/>
    </row>
    <row r="24" spans="1:16" ht="15.75" customHeight="1">
      <c r="A24" s="78">
        <v>2</v>
      </c>
      <c r="B24" s="57" t="s">
        <v>62</v>
      </c>
      <c r="C24" s="266" t="s">
        <v>550</v>
      </c>
      <c r="D24" s="261" t="s">
        <v>1</v>
      </c>
      <c r="E24" s="261">
        <v>10</v>
      </c>
      <c r="F24" s="262">
        <v>0.05321100917431192</v>
      </c>
      <c r="G24" s="263"/>
      <c r="H24" s="264"/>
      <c r="I24" s="264"/>
      <c r="J24" s="264"/>
      <c r="K24" s="264"/>
      <c r="L24" s="264"/>
      <c r="M24" s="265"/>
      <c r="N24" s="265"/>
      <c r="O24" s="265"/>
      <c r="P24" s="265"/>
    </row>
    <row r="25" spans="1:16" ht="15.75" customHeight="1">
      <c r="A25" s="78">
        <v>3</v>
      </c>
      <c r="B25" s="57" t="s">
        <v>62</v>
      </c>
      <c r="C25" s="266" t="s">
        <v>551</v>
      </c>
      <c r="D25" s="261" t="s">
        <v>552</v>
      </c>
      <c r="E25" s="391">
        <v>300</v>
      </c>
      <c r="F25" s="263">
        <v>0.023853211009174313</v>
      </c>
      <c r="G25" s="263"/>
      <c r="H25" s="264"/>
      <c r="I25" s="264"/>
      <c r="J25" s="264"/>
      <c r="K25" s="264"/>
      <c r="L25" s="264"/>
      <c r="M25" s="265"/>
      <c r="N25" s="265"/>
      <c r="O25" s="265"/>
      <c r="P25" s="265"/>
    </row>
    <row r="26" spans="1:16" ht="15.75" customHeight="1">
      <c r="A26" s="78">
        <v>4</v>
      </c>
      <c r="B26" s="57" t="s">
        <v>62</v>
      </c>
      <c r="C26" s="266" t="s">
        <v>553</v>
      </c>
      <c r="D26" s="261" t="s">
        <v>1</v>
      </c>
      <c r="E26" s="261">
        <v>10</v>
      </c>
      <c r="F26" s="262">
        <v>0.08807339449541284</v>
      </c>
      <c r="G26" s="263"/>
      <c r="H26" s="264"/>
      <c r="I26" s="264"/>
      <c r="J26" s="264"/>
      <c r="K26" s="264"/>
      <c r="L26" s="264"/>
      <c r="M26" s="265"/>
      <c r="N26" s="265"/>
      <c r="O26" s="265"/>
      <c r="P26" s="265"/>
    </row>
    <row r="27" spans="1:16" ht="15.75" customHeight="1">
      <c r="A27" s="78">
        <v>5</v>
      </c>
      <c r="B27" s="57" t="s">
        <v>62</v>
      </c>
      <c r="C27" s="266" t="s">
        <v>554</v>
      </c>
      <c r="D27" s="261" t="s">
        <v>1</v>
      </c>
      <c r="E27" s="261">
        <v>1</v>
      </c>
      <c r="F27" s="262">
        <v>0.3963302752293578</v>
      </c>
      <c r="G27" s="263"/>
      <c r="H27" s="264"/>
      <c r="I27" s="264"/>
      <c r="J27" s="264"/>
      <c r="K27" s="264"/>
      <c r="L27" s="264"/>
      <c r="M27" s="265"/>
      <c r="N27" s="265"/>
      <c r="O27" s="265"/>
      <c r="P27" s="265"/>
    </row>
    <row r="28" spans="1:16" ht="15.75" customHeight="1">
      <c r="A28" s="78">
        <v>6</v>
      </c>
      <c r="B28" s="57" t="s">
        <v>62</v>
      </c>
      <c r="C28" s="266" t="s">
        <v>555</v>
      </c>
      <c r="D28" s="261" t="s">
        <v>1</v>
      </c>
      <c r="E28" s="261">
        <v>5</v>
      </c>
      <c r="F28" s="262">
        <v>0.17614678899082567</v>
      </c>
      <c r="G28" s="263"/>
      <c r="H28" s="264"/>
      <c r="I28" s="264"/>
      <c r="J28" s="264"/>
      <c r="K28" s="264"/>
      <c r="L28" s="264"/>
      <c r="M28" s="265"/>
      <c r="N28" s="265"/>
      <c r="O28" s="265"/>
      <c r="P28" s="265"/>
    </row>
    <row r="29" spans="1:16" ht="15.75" customHeight="1">
      <c r="A29" s="78">
        <v>7</v>
      </c>
      <c r="B29" s="57" t="s">
        <v>62</v>
      </c>
      <c r="C29" s="266" t="s">
        <v>556</v>
      </c>
      <c r="D29" s="261" t="s">
        <v>1</v>
      </c>
      <c r="E29" s="261">
        <v>10</v>
      </c>
      <c r="F29" s="262">
        <v>0.5064220183486238</v>
      </c>
      <c r="G29" s="263"/>
      <c r="H29" s="264"/>
      <c r="I29" s="264"/>
      <c r="J29" s="264"/>
      <c r="K29" s="264"/>
      <c r="L29" s="264"/>
      <c r="M29" s="265"/>
      <c r="N29" s="265"/>
      <c r="O29" s="265"/>
      <c r="P29" s="265"/>
    </row>
    <row r="30" spans="1:16" ht="15.75" customHeight="1">
      <c r="A30" s="78">
        <v>8</v>
      </c>
      <c r="B30" s="57" t="s">
        <v>62</v>
      </c>
      <c r="C30" s="266" t="s">
        <v>557</v>
      </c>
      <c r="D30" s="261" t="s">
        <v>60</v>
      </c>
      <c r="E30" s="261">
        <v>40</v>
      </c>
      <c r="F30" s="262">
        <v>0.3926605504587156</v>
      </c>
      <c r="G30" s="263"/>
      <c r="H30" s="264"/>
      <c r="I30" s="264"/>
      <c r="J30" s="264"/>
      <c r="K30" s="264"/>
      <c r="L30" s="264"/>
      <c r="M30" s="265"/>
      <c r="N30" s="265"/>
      <c r="O30" s="265"/>
      <c r="P30" s="265"/>
    </row>
    <row r="31" spans="1:16" ht="15.75" customHeight="1">
      <c r="A31" s="78">
        <v>9</v>
      </c>
      <c r="B31" s="57" t="s">
        <v>62</v>
      </c>
      <c r="C31" s="266" t="s">
        <v>558</v>
      </c>
      <c r="D31" s="261" t="s">
        <v>60</v>
      </c>
      <c r="E31" s="261">
        <v>285</v>
      </c>
      <c r="F31" s="263">
        <v>0.03486238532110092</v>
      </c>
      <c r="G31" s="263"/>
      <c r="H31" s="264"/>
      <c r="I31" s="264"/>
      <c r="J31" s="264"/>
      <c r="K31" s="264"/>
      <c r="L31" s="264"/>
      <c r="M31" s="265"/>
      <c r="N31" s="265"/>
      <c r="O31" s="265"/>
      <c r="P31" s="265"/>
    </row>
    <row r="32" spans="1:16" ht="15.75" customHeight="1">
      <c r="A32" s="78">
        <v>10</v>
      </c>
      <c r="B32" s="57" t="s">
        <v>62</v>
      </c>
      <c r="C32" s="266" t="s">
        <v>559</v>
      </c>
      <c r="D32" s="261" t="s">
        <v>1</v>
      </c>
      <c r="E32" s="261">
        <v>1</v>
      </c>
      <c r="F32" s="262">
        <v>14.818348623853211</v>
      </c>
      <c r="G32" s="263"/>
      <c r="H32" s="264"/>
      <c r="I32" s="264"/>
      <c r="J32" s="264"/>
      <c r="K32" s="264"/>
      <c r="L32" s="264"/>
      <c r="M32" s="265"/>
      <c r="N32" s="265"/>
      <c r="O32" s="265"/>
      <c r="P32" s="265"/>
    </row>
    <row r="33" spans="1:16" ht="15.75" customHeight="1">
      <c r="A33" s="78">
        <v>11</v>
      </c>
      <c r="B33" s="57" t="s">
        <v>62</v>
      </c>
      <c r="C33" s="266" t="s">
        <v>560</v>
      </c>
      <c r="D33" s="261" t="s">
        <v>1</v>
      </c>
      <c r="E33" s="261">
        <v>1</v>
      </c>
      <c r="F33" s="262">
        <v>1.3761467889908257</v>
      </c>
      <c r="G33" s="263"/>
      <c r="H33" s="264"/>
      <c r="I33" s="264"/>
      <c r="J33" s="264"/>
      <c r="K33" s="264"/>
      <c r="L33" s="264"/>
      <c r="M33" s="265"/>
      <c r="N33" s="265"/>
      <c r="O33" s="265"/>
      <c r="P33" s="265"/>
    </row>
    <row r="34" spans="1:16" ht="15.75" customHeight="1">
      <c r="A34" s="78">
        <v>12</v>
      </c>
      <c r="B34" s="57" t="s">
        <v>62</v>
      </c>
      <c r="C34" s="266" t="s">
        <v>561</v>
      </c>
      <c r="D34" s="261" t="s">
        <v>1</v>
      </c>
      <c r="E34" s="261">
        <v>1</v>
      </c>
      <c r="F34" s="262">
        <v>23.814678899082566</v>
      </c>
      <c r="G34" s="263"/>
      <c r="H34" s="264"/>
      <c r="I34" s="264"/>
      <c r="J34" s="264"/>
      <c r="K34" s="264"/>
      <c r="L34" s="264"/>
      <c r="M34" s="265"/>
      <c r="N34" s="265"/>
      <c r="O34" s="265"/>
      <c r="P34" s="265"/>
    </row>
    <row r="35" spans="1:16" ht="15.75" customHeight="1">
      <c r="A35" s="78">
        <v>13</v>
      </c>
      <c r="B35" s="57" t="s">
        <v>62</v>
      </c>
      <c r="C35" s="266" t="s">
        <v>562</v>
      </c>
      <c r="D35" s="261" t="s">
        <v>1</v>
      </c>
      <c r="E35" s="261">
        <v>1</v>
      </c>
      <c r="F35" s="262">
        <v>4.1174311926605505</v>
      </c>
      <c r="G35" s="263"/>
      <c r="H35" s="264"/>
      <c r="I35" s="264"/>
      <c r="J35" s="264"/>
      <c r="K35" s="264"/>
      <c r="L35" s="264"/>
      <c r="M35" s="265"/>
      <c r="N35" s="265"/>
      <c r="O35" s="265"/>
      <c r="P35" s="265"/>
    </row>
    <row r="36" spans="1:16" ht="15.75" customHeight="1">
      <c r="A36" s="78">
        <v>14</v>
      </c>
      <c r="B36" s="57" t="s">
        <v>62</v>
      </c>
      <c r="C36" s="266" t="s">
        <v>563</v>
      </c>
      <c r="D36" s="261" t="s">
        <v>60</v>
      </c>
      <c r="E36" s="261">
        <v>20</v>
      </c>
      <c r="F36" s="263">
        <v>0.03302752293577981</v>
      </c>
      <c r="G36" s="263"/>
      <c r="H36" s="264"/>
      <c r="I36" s="264"/>
      <c r="J36" s="264"/>
      <c r="K36" s="264"/>
      <c r="L36" s="264"/>
      <c r="M36" s="265"/>
      <c r="N36" s="265"/>
      <c r="O36" s="265"/>
      <c r="P36" s="265"/>
    </row>
    <row r="37" spans="1:16" ht="15.75" customHeight="1">
      <c r="A37" s="78">
        <v>15</v>
      </c>
      <c r="B37" s="57" t="s">
        <v>62</v>
      </c>
      <c r="C37" s="266" t="s">
        <v>564</v>
      </c>
      <c r="D37" s="261" t="s">
        <v>1</v>
      </c>
      <c r="E37" s="261">
        <v>2</v>
      </c>
      <c r="F37" s="262">
        <v>0.2330275229357798</v>
      </c>
      <c r="G37" s="263"/>
      <c r="H37" s="264"/>
      <c r="I37" s="264"/>
      <c r="J37" s="264"/>
      <c r="K37" s="264"/>
      <c r="L37" s="264"/>
      <c r="M37" s="265"/>
      <c r="N37" s="265"/>
      <c r="O37" s="265"/>
      <c r="P37" s="265"/>
    </row>
    <row r="38" spans="1:16" ht="15.75" customHeight="1">
      <c r="A38" s="78">
        <v>16</v>
      </c>
      <c r="B38" s="57" t="s">
        <v>62</v>
      </c>
      <c r="C38" s="266" t="s">
        <v>565</v>
      </c>
      <c r="D38" s="261" t="s">
        <v>1</v>
      </c>
      <c r="E38" s="261">
        <v>4</v>
      </c>
      <c r="F38" s="262">
        <v>0.18532110091743118</v>
      </c>
      <c r="G38" s="263"/>
      <c r="H38" s="264"/>
      <c r="I38" s="264"/>
      <c r="J38" s="264"/>
      <c r="K38" s="264"/>
      <c r="L38" s="264"/>
      <c r="M38" s="265"/>
      <c r="N38" s="265"/>
      <c r="O38" s="265"/>
      <c r="P38" s="265"/>
    </row>
    <row r="39" spans="1:16" ht="15.75" customHeight="1">
      <c r="A39" s="78">
        <v>17</v>
      </c>
      <c r="B39" s="57" t="s">
        <v>62</v>
      </c>
      <c r="C39" s="266" t="s">
        <v>566</v>
      </c>
      <c r="D39" s="261" t="s">
        <v>84</v>
      </c>
      <c r="E39" s="261">
        <v>1</v>
      </c>
      <c r="F39" s="262">
        <v>1.1009174311926606</v>
      </c>
      <c r="G39" s="263"/>
      <c r="H39" s="264"/>
      <c r="I39" s="264"/>
      <c r="J39" s="264"/>
      <c r="K39" s="264"/>
      <c r="L39" s="264"/>
      <c r="M39" s="265"/>
      <c r="N39" s="265"/>
      <c r="O39" s="265"/>
      <c r="P39" s="265"/>
    </row>
    <row r="40" spans="1:16" ht="15.75" customHeight="1">
      <c r="A40" s="78">
        <v>18</v>
      </c>
      <c r="B40" s="57" t="s">
        <v>62</v>
      </c>
      <c r="C40" s="266" t="s">
        <v>567</v>
      </c>
      <c r="D40" s="392" t="s">
        <v>110</v>
      </c>
      <c r="E40" s="261">
        <v>20</v>
      </c>
      <c r="F40" s="262">
        <v>0.3302752293577982</v>
      </c>
      <c r="G40" s="263"/>
      <c r="H40" s="264"/>
      <c r="I40" s="264"/>
      <c r="J40" s="264"/>
      <c r="K40" s="264"/>
      <c r="L40" s="264"/>
      <c r="M40" s="265"/>
      <c r="N40" s="265"/>
      <c r="O40" s="265"/>
      <c r="P40" s="265"/>
    </row>
    <row r="41" spans="1:16" ht="15.75" customHeight="1">
      <c r="A41" s="78">
        <v>19</v>
      </c>
      <c r="B41" s="57" t="s">
        <v>62</v>
      </c>
      <c r="C41" s="266" t="s">
        <v>568</v>
      </c>
      <c r="D41" s="392" t="s">
        <v>110</v>
      </c>
      <c r="E41" s="261">
        <v>20</v>
      </c>
      <c r="F41" s="262"/>
      <c r="G41" s="263"/>
      <c r="H41" s="264"/>
      <c r="I41" s="264"/>
      <c r="J41" s="264"/>
      <c r="K41" s="264"/>
      <c r="L41" s="264"/>
      <c r="M41" s="265"/>
      <c r="N41" s="265"/>
      <c r="O41" s="265"/>
      <c r="P41" s="265"/>
    </row>
    <row r="42" spans="1:16" ht="15.75" customHeight="1">
      <c r="A42" s="78">
        <v>20</v>
      </c>
      <c r="B42" s="57" t="s">
        <v>62</v>
      </c>
      <c r="C42" s="266" t="s">
        <v>569</v>
      </c>
      <c r="D42" s="392" t="s">
        <v>110</v>
      </c>
      <c r="E42" s="261">
        <v>150</v>
      </c>
      <c r="F42" s="262">
        <v>0.17614678899082567</v>
      </c>
      <c r="G42" s="263"/>
      <c r="H42" s="264"/>
      <c r="I42" s="264"/>
      <c r="J42" s="264"/>
      <c r="K42" s="264"/>
      <c r="L42" s="264"/>
      <c r="M42" s="265"/>
      <c r="N42" s="265"/>
      <c r="O42" s="265"/>
      <c r="P42" s="265"/>
    </row>
    <row r="43" spans="1:16" ht="16.5" customHeight="1" thickBot="1">
      <c r="A43" s="108"/>
      <c r="B43" s="108"/>
      <c r="C43" s="97" t="s">
        <v>93</v>
      </c>
      <c r="D43" s="111"/>
      <c r="E43" s="116"/>
      <c r="F43" s="99"/>
      <c r="G43" s="721"/>
      <c r="H43" s="112"/>
      <c r="I43" s="100"/>
      <c r="J43" s="114"/>
      <c r="K43" s="115"/>
      <c r="L43" s="722"/>
      <c r="M43" s="722"/>
      <c r="N43" s="722"/>
      <c r="O43" s="722"/>
      <c r="P43" s="722"/>
    </row>
    <row r="44" spans="1:16" ht="13.5" thickTop="1">
      <c r="A44" s="5"/>
      <c r="B44" s="5"/>
      <c r="C44" s="97" t="s">
        <v>693</v>
      </c>
      <c r="D44" s="116"/>
      <c r="E44" s="98"/>
      <c r="F44" s="99"/>
      <c r="G44" s="99"/>
      <c r="H44" s="112"/>
      <c r="I44" s="100"/>
      <c r="J44" s="114"/>
      <c r="K44" s="115"/>
      <c r="L44" s="723"/>
      <c r="M44" s="101"/>
      <c r="N44" s="102"/>
      <c r="O44" s="492"/>
      <c r="P44" s="492"/>
    </row>
    <row r="45" spans="1:16" ht="13.5" customHeight="1">
      <c r="A45" s="5"/>
      <c r="B45" s="5"/>
      <c r="C45" s="97" t="s">
        <v>101</v>
      </c>
      <c r="D45" s="111"/>
      <c r="E45" s="113"/>
      <c r="F45" s="99"/>
      <c r="G45" s="99"/>
      <c r="H45" s="112"/>
      <c r="I45" s="100"/>
      <c r="J45" s="114"/>
      <c r="K45" s="115"/>
      <c r="L45" s="115"/>
      <c r="M45" s="101"/>
      <c r="N45" s="101"/>
      <c r="O45" s="101"/>
      <c r="P45" s="101"/>
    </row>
    <row r="46" spans="1:16" ht="15" customHeight="1">
      <c r="A46" s="5"/>
      <c r="B46" s="5"/>
      <c r="C46" s="97" t="s">
        <v>710</v>
      </c>
      <c r="D46" s="111"/>
      <c r="E46" s="98"/>
      <c r="F46" s="99"/>
      <c r="G46" s="99"/>
      <c r="H46" s="112"/>
      <c r="I46" s="100"/>
      <c r="J46" s="114"/>
      <c r="K46" s="115"/>
      <c r="L46" s="115"/>
      <c r="M46" s="101"/>
      <c r="N46" s="102"/>
      <c r="O46" s="101"/>
      <c r="P46" s="492"/>
    </row>
    <row r="47" spans="1:16" ht="14.25" customHeight="1">
      <c r="A47" s="5"/>
      <c r="B47" s="5"/>
      <c r="C47" s="97" t="s">
        <v>694</v>
      </c>
      <c r="D47" s="116"/>
      <c r="E47" s="98"/>
      <c r="F47" s="99"/>
      <c r="G47" s="99"/>
      <c r="H47" s="112"/>
      <c r="I47" s="100"/>
      <c r="J47" s="114"/>
      <c r="K47" s="115"/>
      <c r="L47" s="115"/>
      <c r="M47" s="101"/>
      <c r="N47" s="102"/>
      <c r="O47" s="101"/>
      <c r="P47" s="492"/>
    </row>
    <row r="48" spans="1:16" ht="14.25" customHeight="1">
      <c r="A48" s="5"/>
      <c r="B48" s="5"/>
      <c r="C48" s="97" t="s">
        <v>102</v>
      </c>
      <c r="D48" s="111"/>
      <c r="E48" s="103"/>
      <c r="F48" s="99"/>
      <c r="G48" s="99"/>
      <c r="H48" s="112"/>
      <c r="I48" s="100"/>
      <c r="J48" s="114"/>
      <c r="K48" s="115"/>
      <c r="L48" s="115"/>
      <c r="M48" s="101"/>
      <c r="N48" s="102"/>
      <c r="O48" s="101"/>
      <c r="P48" s="102"/>
    </row>
    <row r="49" spans="1:16" ht="12.75" customHeight="1">
      <c r="A49" s="5"/>
      <c r="B49" s="5"/>
      <c r="C49" s="97" t="s">
        <v>103</v>
      </c>
      <c r="D49" s="111"/>
      <c r="E49" s="103"/>
      <c r="F49" s="99"/>
      <c r="G49" s="99"/>
      <c r="H49" s="112"/>
      <c r="I49" s="100"/>
      <c r="J49" s="114"/>
      <c r="K49" s="115"/>
      <c r="L49" s="115"/>
      <c r="M49" s="101"/>
      <c r="N49" s="101"/>
      <c r="O49" s="101"/>
      <c r="P49" s="101"/>
    </row>
    <row r="50" spans="1:16" ht="12.75" customHeight="1">
      <c r="A50" s="5"/>
      <c r="B50" s="5"/>
      <c r="C50" s="651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</row>
    <row r="51" spans="1:16" ht="12.75" customHeight="1" thickBot="1">
      <c r="A51" s="5"/>
      <c r="B51" s="5"/>
      <c r="C51" s="69"/>
      <c r="D51" s="70"/>
      <c r="E51" s="71"/>
      <c r="F51" s="46"/>
      <c r="G51" s="46"/>
      <c r="H51" s="69"/>
      <c r="I51" s="70"/>
      <c r="J51" s="70"/>
      <c r="K51" s="70"/>
      <c r="L51" s="70"/>
      <c r="M51" s="70"/>
      <c r="N51" s="70"/>
      <c r="O51" s="70"/>
      <c r="P51" s="72"/>
    </row>
    <row r="52" spans="1:16" ht="12.75" customHeight="1">
      <c r="A52" s="5"/>
      <c r="B52" s="5"/>
      <c r="C52" s="73"/>
      <c r="D52" s="73"/>
      <c r="E52" s="74"/>
      <c r="F52" s="46"/>
      <c r="G52" s="46"/>
      <c r="H52" s="46"/>
      <c r="I52" s="73"/>
      <c r="J52" s="73"/>
      <c r="K52" s="46"/>
      <c r="L52" s="46"/>
      <c r="M52" s="46"/>
      <c r="N52" s="73"/>
      <c r="O52" s="73"/>
      <c r="P52" s="72"/>
    </row>
    <row r="53" spans="1:16" ht="12.75" customHeight="1">
      <c r="A53" s="5"/>
      <c r="B53" s="5"/>
      <c r="C53" s="75"/>
      <c r="D53" s="76"/>
      <c r="E53" s="76"/>
      <c r="F53" s="46"/>
      <c r="G53" s="46"/>
      <c r="H53" s="46"/>
      <c r="I53" s="46"/>
      <c r="J53" s="72"/>
      <c r="K53" s="72"/>
      <c r="L53" s="72"/>
      <c r="M53" s="72"/>
      <c r="N53" s="72"/>
      <c r="O53" s="72"/>
      <c r="P53" s="72"/>
    </row>
    <row r="54" spans="1:16" ht="12.75" customHeight="1">
      <c r="A54" s="5"/>
      <c r="B54" s="5"/>
      <c r="C54" s="520"/>
      <c r="D54" s="520"/>
      <c r="E54" s="520"/>
      <c r="F54" s="520"/>
      <c r="G54" s="46"/>
      <c r="H54" s="46"/>
      <c r="I54" s="46"/>
      <c r="J54" s="520"/>
      <c r="K54" s="520"/>
      <c r="L54" s="520"/>
      <c r="M54" s="520"/>
      <c r="N54" s="46"/>
      <c r="O54" s="46"/>
      <c r="P54" s="46"/>
    </row>
    <row r="55" spans="1:16" ht="12.75" customHeight="1">
      <c r="A55" s="5"/>
      <c r="B55" s="5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</row>
    <row r="56" spans="1:16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400" spans="1:16" s="77" customFormat="1" ht="12.75">
      <c r="A400" s="22"/>
      <c r="B400" s="22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</row>
  </sheetData>
  <sheetProtection/>
  <mergeCells count="11">
    <mergeCell ref="G18:G20"/>
    <mergeCell ref="B17:B20"/>
    <mergeCell ref="L18:L20"/>
    <mergeCell ref="C54:F54"/>
    <mergeCell ref="J54:M54"/>
    <mergeCell ref="A17:A20"/>
    <mergeCell ref="D17:D20"/>
    <mergeCell ref="E17:E20"/>
    <mergeCell ref="F17:K17"/>
    <mergeCell ref="J18:J20"/>
    <mergeCell ref="F18:F20"/>
  </mergeCells>
  <conditionalFormatting sqref="B22:B42">
    <cfRule type="expression" priority="1" dxfId="0" stopIfTrue="1">
      <formula>#REF!</formula>
    </cfRule>
  </conditionalFormatting>
  <printOptions horizontalCentered="1"/>
  <pageMargins left="0.1968503937007874" right="0.1968503937007874" top="0.4330708661417323" bottom="0.3937007874015748" header="0.1968503937007874" footer="0.35433070866141736"/>
  <pageSetup horizontalDpi="300" verticalDpi="300" orientation="landscape" paperSize="9" scale="65" r:id="rId2"/>
  <headerFooter scaleWithDoc="0" alignWithMargins="0">
    <oddFooter>&amp;R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90"/>
  <sheetViews>
    <sheetView zoomScale="70" zoomScaleNormal="70" zoomScalePageLayoutView="0" workbookViewId="0" topLeftCell="C1">
      <selection activeCell="C17" sqref="C17:P37"/>
    </sheetView>
  </sheetViews>
  <sheetFormatPr defaultColWidth="8.8515625" defaultRowHeight="12.75"/>
  <cols>
    <col min="1" max="1" width="6.57421875" style="22" customWidth="1"/>
    <col min="2" max="2" width="14.140625" style="22" customWidth="1"/>
    <col min="3" max="3" width="64.00390625" style="4" customWidth="1"/>
    <col min="4" max="4" width="8.140625" style="4" customWidth="1"/>
    <col min="5" max="5" width="10.7109375" style="4" customWidth="1"/>
    <col min="6" max="6" width="11.140625" style="4" customWidth="1"/>
    <col min="7" max="7" width="10.00390625" style="4" customWidth="1"/>
    <col min="8" max="8" width="9.00390625" style="4" customWidth="1"/>
    <col min="9" max="9" width="11.57421875" style="4" customWidth="1"/>
    <col min="10" max="10" width="10.140625" style="4" customWidth="1"/>
    <col min="11" max="13" width="9.57421875" style="4" customWidth="1"/>
    <col min="14" max="14" width="12.421875" style="4" customWidth="1"/>
    <col min="15" max="15" width="11.28125" style="4" customWidth="1"/>
    <col min="16" max="16" width="12.7109375" style="4" customWidth="1"/>
    <col min="17" max="16384" width="8.8515625" style="4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27"/>
      <c r="K1" s="26"/>
      <c r="L1" s="26"/>
      <c r="M1" s="26"/>
      <c r="N1" s="26"/>
      <c r="O1" s="1"/>
      <c r="P1" s="1"/>
    </row>
    <row r="2" spans="1:16" ht="18">
      <c r="A2" s="1"/>
      <c r="B2" s="1"/>
      <c r="C2" s="1"/>
      <c r="D2" s="51" t="s">
        <v>178</v>
      </c>
      <c r="E2" s="7"/>
      <c r="F2" s="1"/>
      <c r="G2" s="1"/>
      <c r="H2" s="1"/>
      <c r="I2" s="1"/>
      <c r="J2" s="27"/>
      <c r="K2" s="28"/>
      <c r="L2" s="28"/>
      <c r="M2" s="28"/>
      <c r="N2" s="28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27"/>
      <c r="K3" s="28"/>
      <c r="L3" s="28"/>
      <c r="M3" s="28"/>
      <c r="N3" s="28"/>
      <c r="O3" s="1"/>
      <c r="P3" s="1"/>
    </row>
    <row r="4" spans="1:16" ht="15.75">
      <c r="A4" s="1"/>
      <c r="B4" s="1"/>
      <c r="C4" s="1"/>
      <c r="D4" s="52" t="s">
        <v>529</v>
      </c>
      <c r="E4" s="7"/>
      <c r="F4" s="1"/>
      <c r="G4" s="1"/>
      <c r="H4" s="1"/>
      <c r="I4" s="1"/>
      <c r="J4" s="27"/>
      <c r="K4" s="28"/>
      <c r="L4" s="28"/>
      <c r="M4" s="28"/>
      <c r="N4" s="28"/>
      <c r="O4" s="1"/>
      <c r="P4" s="1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27"/>
      <c r="K5" s="28"/>
      <c r="L5" s="28"/>
      <c r="M5" s="28"/>
      <c r="N5" s="28"/>
      <c r="O5" s="1"/>
      <c r="P5" s="1"/>
    </row>
    <row r="6" spans="1:16" ht="12.75">
      <c r="A6" s="1"/>
      <c r="B6" s="1"/>
      <c r="C6" s="81" t="s">
        <v>194</v>
      </c>
      <c r="D6" s="1"/>
      <c r="E6" s="1"/>
      <c r="F6" s="81"/>
      <c r="G6" s="1"/>
      <c r="H6" s="1"/>
      <c r="I6" s="1"/>
      <c r="J6" s="1"/>
      <c r="K6" s="3"/>
      <c r="L6" s="3"/>
      <c r="M6" s="3"/>
      <c r="N6" s="3"/>
      <c r="O6" s="1"/>
      <c r="P6" s="1"/>
    </row>
    <row r="7" spans="1:16" ht="12.75">
      <c r="A7" s="1"/>
      <c r="B7" s="1"/>
      <c r="C7" s="83" t="s">
        <v>88</v>
      </c>
      <c r="D7" s="1"/>
      <c r="E7" s="1"/>
      <c r="F7" s="81"/>
      <c r="G7" s="1"/>
      <c r="H7" s="1"/>
      <c r="I7" s="1"/>
      <c r="J7" s="1"/>
      <c r="K7" s="3"/>
      <c r="L7" s="3"/>
      <c r="M7" s="3"/>
      <c r="N7" s="3"/>
      <c r="O7" s="1"/>
      <c r="P7" s="1"/>
    </row>
    <row r="8" spans="1:16" ht="12.75">
      <c r="A8" s="1"/>
      <c r="B8" s="1"/>
      <c r="C8" s="1" t="s">
        <v>530</v>
      </c>
      <c r="D8" s="1"/>
      <c r="E8" s="1"/>
      <c r="F8" s="1"/>
      <c r="G8" s="1"/>
      <c r="H8" s="1"/>
      <c r="I8" s="1"/>
      <c r="J8" s="1"/>
      <c r="K8" s="3"/>
      <c r="L8" s="3"/>
      <c r="M8" s="3"/>
      <c r="N8" s="3"/>
      <c r="O8" s="1"/>
      <c r="P8" s="1"/>
    </row>
    <row r="9" spans="1:16" ht="12.75">
      <c r="A9" s="1"/>
      <c r="B9" s="1"/>
      <c r="C9" s="83" t="s">
        <v>195</v>
      </c>
      <c r="D9" s="1"/>
      <c r="E9" s="1"/>
      <c r="F9" s="1"/>
      <c r="G9" s="1"/>
      <c r="H9" s="1"/>
      <c r="I9" s="1"/>
      <c r="J9" s="1"/>
      <c r="K9" s="3"/>
      <c r="L9" s="3"/>
      <c r="M9" s="3"/>
      <c r="N9" s="3"/>
      <c r="O9" s="1"/>
      <c r="P9" s="1"/>
    </row>
    <row r="10" spans="1:16" ht="14.25">
      <c r="A10" s="7"/>
      <c r="B10" s="7"/>
      <c r="C10" s="1" t="s">
        <v>704</v>
      </c>
      <c r="D10" s="1"/>
      <c r="E10" s="1"/>
      <c r="F10" s="1"/>
      <c r="G10" s="82"/>
      <c r="H10" s="82"/>
      <c r="I10" s="1"/>
      <c r="J10" s="1"/>
      <c r="K10" s="3"/>
      <c r="L10" s="3"/>
      <c r="M10" s="3"/>
      <c r="N10" s="3"/>
      <c r="O10" s="1"/>
      <c r="P10" s="30"/>
    </row>
    <row r="11" spans="1:16" ht="12.75">
      <c r="A11" s="39"/>
      <c r="B11" s="39"/>
      <c r="C11" s="40"/>
      <c r="D11" s="3"/>
      <c r="E11" s="3"/>
      <c r="F11" s="3"/>
      <c r="G11" s="3"/>
      <c r="H11" s="3"/>
      <c r="I11" s="3"/>
      <c r="J11" s="3"/>
      <c r="K11" s="3"/>
      <c r="L11" s="3"/>
      <c r="M11" s="3"/>
      <c r="N11" s="8"/>
      <c r="O11" s="41"/>
      <c r="P11" s="42"/>
    </row>
    <row r="12" spans="1:16" ht="14.25">
      <c r="A12" s="7"/>
      <c r="B12" s="7"/>
      <c r="C12" s="40"/>
      <c r="D12" s="1"/>
      <c r="E12" s="1"/>
      <c r="F12" s="1"/>
      <c r="G12" s="1"/>
      <c r="H12" s="1"/>
      <c r="I12" s="1"/>
      <c r="J12" s="3"/>
      <c r="K12" s="3"/>
      <c r="L12" s="3"/>
      <c r="M12" s="3"/>
      <c r="N12" s="1"/>
      <c r="O12" s="30"/>
      <c r="P12" s="1"/>
    </row>
    <row r="13" spans="1:16" ht="14.25">
      <c r="A13" s="7"/>
      <c r="B13" s="7"/>
      <c r="C13" s="54" t="s">
        <v>87</v>
      </c>
      <c r="D13" s="1"/>
      <c r="E13" s="55">
        <f>P37</f>
        <v>0</v>
      </c>
      <c r="F13" s="6" t="s">
        <v>50</v>
      </c>
      <c r="G13" s="1"/>
      <c r="H13" s="1"/>
      <c r="I13" s="1"/>
      <c r="J13" s="3"/>
      <c r="K13" s="3"/>
      <c r="L13" s="3"/>
      <c r="M13" s="3"/>
      <c r="N13" s="1"/>
      <c r="O13" s="30"/>
      <c r="P13" s="1"/>
    </row>
    <row r="14" spans="1:16" ht="14.25">
      <c r="A14" s="7"/>
      <c r="B14" s="7"/>
      <c r="C14" s="40"/>
      <c r="D14" s="1"/>
      <c r="E14" s="1"/>
      <c r="F14" s="1"/>
      <c r="G14" s="1"/>
      <c r="H14" s="1"/>
      <c r="I14" s="1"/>
      <c r="J14" s="3"/>
      <c r="K14" s="3"/>
      <c r="L14" s="3"/>
      <c r="M14" s="3"/>
      <c r="N14" s="1"/>
      <c r="O14" s="30"/>
      <c r="P14" s="1"/>
    </row>
    <row r="15" spans="1:16" ht="14.25">
      <c r="A15" s="7"/>
      <c r="B15" s="7"/>
      <c r="C15" s="291" t="s">
        <v>703</v>
      </c>
      <c r="D15" s="1"/>
      <c r="E15" s="1"/>
      <c r="F15" s="1"/>
      <c r="G15" s="1"/>
      <c r="H15" s="1"/>
      <c r="I15" s="1"/>
      <c r="J15" s="3"/>
      <c r="K15" s="3"/>
      <c r="L15" s="3"/>
      <c r="M15" s="3"/>
      <c r="N15" s="1"/>
      <c r="O15" s="30"/>
      <c r="P15" s="1"/>
    </row>
    <row r="16" spans="1:16" ht="14.25">
      <c r="A16" s="7"/>
      <c r="B16" s="7"/>
      <c r="C16" s="34"/>
      <c r="D16" s="1"/>
      <c r="E16" s="1"/>
      <c r="F16" s="1"/>
      <c r="G16" s="1"/>
      <c r="H16" s="1"/>
      <c r="I16" s="1"/>
      <c r="J16" s="3"/>
      <c r="K16" s="3"/>
      <c r="L16" s="3"/>
      <c r="M16" s="3"/>
      <c r="N16" s="1"/>
      <c r="O16" s="1"/>
      <c r="P16" s="1"/>
    </row>
    <row r="17" spans="1:16" ht="13.5" customHeight="1">
      <c r="A17" s="517" t="s">
        <v>89</v>
      </c>
      <c r="B17" s="511" t="s">
        <v>48</v>
      </c>
      <c r="C17" s="703"/>
      <c r="D17" s="704" t="s">
        <v>95</v>
      </c>
      <c r="E17" s="704" t="s">
        <v>94</v>
      </c>
      <c r="F17" s="705" t="s">
        <v>97</v>
      </c>
      <c r="G17" s="706"/>
      <c r="H17" s="706"/>
      <c r="I17" s="706"/>
      <c r="J17" s="706"/>
      <c r="K17" s="706"/>
      <c r="L17" s="707"/>
      <c r="M17" s="707"/>
      <c r="N17" s="707" t="s">
        <v>91</v>
      </c>
      <c r="O17" s="707"/>
      <c r="P17" s="703"/>
    </row>
    <row r="18" spans="1:16" ht="12.75">
      <c r="A18" s="518"/>
      <c r="B18" s="512"/>
      <c r="C18" s="707" t="s">
        <v>51</v>
      </c>
      <c r="D18" s="708"/>
      <c r="E18" s="708"/>
      <c r="F18" s="709" t="s">
        <v>92</v>
      </c>
      <c r="G18" s="710" t="s">
        <v>99</v>
      </c>
      <c r="H18" s="711" t="s">
        <v>52</v>
      </c>
      <c r="I18" s="711"/>
      <c r="J18" s="712" t="s">
        <v>100</v>
      </c>
      <c r="K18" s="707"/>
      <c r="L18" s="713" t="s">
        <v>98</v>
      </c>
      <c r="M18" s="711" t="s">
        <v>52</v>
      </c>
      <c r="N18" s="711" t="s">
        <v>53</v>
      </c>
      <c r="O18" s="707" t="s">
        <v>54</v>
      </c>
      <c r="P18" s="707"/>
    </row>
    <row r="19" spans="1:16" ht="15" customHeight="1">
      <c r="A19" s="518"/>
      <c r="B19" s="512"/>
      <c r="C19" s="707"/>
      <c r="D19" s="708"/>
      <c r="E19" s="708"/>
      <c r="F19" s="709"/>
      <c r="G19" s="706"/>
      <c r="H19" s="711" t="s">
        <v>56</v>
      </c>
      <c r="I19" s="711" t="s">
        <v>53</v>
      </c>
      <c r="J19" s="706"/>
      <c r="K19" s="707" t="s">
        <v>93</v>
      </c>
      <c r="L19" s="714"/>
      <c r="M19" s="711" t="s">
        <v>56</v>
      </c>
      <c r="N19" s="711"/>
      <c r="O19" s="707" t="s">
        <v>57</v>
      </c>
      <c r="P19" s="707" t="s">
        <v>55</v>
      </c>
    </row>
    <row r="20" spans="1:16" ht="32.25" customHeight="1">
      <c r="A20" s="519"/>
      <c r="B20" s="513"/>
      <c r="C20" s="49"/>
      <c r="D20" s="708"/>
      <c r="E20" s="708"/>
      <c r="F20" s="709"/>
      <c r="G20" s="706"/>
      <c r="H20" s="711" t="s">
        <v>96</v>
      </c>
      <c r="I20" s="711" t="s">
        <v>96</v>
      </c>
      <c r="J20" s="706"/>
      <c r="K20" s="49" t="s">
        <v>50</v>
      </c>
      <c r="L20" s="714"/>
      <c r="M20" s="707" t="s">
        <v>96</v>
      </c>
      <c r="N20" s="707" t="s">
        <v>96</v>
      </c>
      <c r="O20" s="707" t="s">
        <v>96</v>
      </c>
      <c r="P20" s="707" t="s">
        <v>96</v>
      </c>
    </row>
    <row r="21" spans="1:16" ht="12.75">
      <c r="A21" s="162">
        <v>1</v>
      </c>
      <c r="B21" s="162">
        <v>2</v>
      </c>
      <c r="C21" s="162">
        <v>3</v>
      </c>
      <c r="D21" s="162">
        <v>4</v>
      </c>
      <c r="E21" s="163">
        <v>5</v>
      </c>
      <c r="F21" s="164">
        <v>6</v>
      </c>
      <c r="G21" s="163">
        <v>7</v>
      </c>
      <c r="H21" s="162">
        <v>8</v>
      </c>
      <c r="I21" s="162">
        <v>9</v>
      </c>
      <c r="J21" s="162">
        <v>10</v>
      </c>
      <c r="K21" s="162">
        <v>11</v>
      </c>
      <c r="L21" s="497">
        <v>12</v>
      </c>
      <c r="M21" s="498">
        <v>13</v>
      </c>
      <c r="N21" s="162">
        <v>14</v>
      </c>
      <c r="O21" s="162">
        <v>15</v>
      </c>
      <c r="P21" s="162">
        <v>16</v>
      </c>
    </row>
    <row r="22" spans="1:16" ht="15.75" customHeight="1">
      <c r="A22" s="78">
        <v>1</v>
      </c>
      <c r="B22" s="57" t="s">
        <v>62</v>
      </c>
      <c r="C22" s="266" t="s">
        <v>521</v>
      </c>
      <c r="D22" s="261" t="s">
        <v>73</v>
      </c>
      <c r="E22" s="261">
        <v>1</v>
      </c>
      <c r="F22" s="262">
        <v>3.2788990825688074</v>
      </c>
      <c r="G22" s="263"/>
      <c r="H22" s="264"/>
      <c r="I22" s="264"/>
      <c r="J22" s="264"/>
      <c r="K22" s="264"/>
      <c r="L22" s="264"/>
      <c r="M22" s="265"/>
      <c r="N22" s="265"/>
      <c r="O22" s="265"/>
      <c r="P22" s="265"/>
    </row>
    <row r="23" spans="1:16" ht="15" customHeight="1">
      <c r="A23" s="78">
        <v>2</v>
      </c>
      <c r="B23" s="57" t="s">
        <v>62</v>
      </c>
      <c r="C23" s="266" t="s">
        <v>522</v>
      </c>
      <c r="D23" s="261" t="s">
        <v>73</v>
      </c>
      <c r="E23" s="261">
        <v>3</v>
      </c>
      <c r="F23" s="262">
        <v>0.3009174311926605</v>
      </c>
      <c r="G23" s="263"/>
      <c r="H23" s="264"/>
      <c r="I23" s="264"/>
      <c r="J23" s="264"/>
      <c r="K23" s="264"/>
      <c r="L23" s="264"/>
      <c r="M23" s="265"/>
      <c r="N23" s="265"/>
      <c r="O23" s="265"/>
      <c r="P23" s="265"/>
    </row>
    <row r="24" spans="1:16" ht="15" customHeight="1">
      <c r="A24" s="78">
        <v>3</v>
      </c>
      <c r="B24" s="57" t="s">
        <v>62</v>
      </c>
      <c r="C24" s="266" t="s">
        <v>523</v>
      </c>
      <c r="D24" s="261" t="s">
        <v>73</v>
      </c>
      <c r="E24" s="261">
        <v>11</v>
      </c>
      <c r="F24" s="262">
        <v>1.420183486238532</v>
      </c>
      <c r="G24" s="263"/>
      <c r="H24" s="264"/>
      <c r="I24" s="264"/>
      <c r="J24" s="264"/>
      <c r="K24" s="264"/>
      <c r="L24" s="264"/>
      <c r="M24" s="265"/>
      <c r="N24" s="265"/>
      <c r="O24" s="265"/>
      <c r="P24" s="265"/>
    </row>
    <row r="25" spans="1:16" ht="15.75" customHeight="1">
      <c r="A25" s="78">
        <v>4</v>
      </c>
      <c r="B25" s="57" t="s">
        <v>62</v>
      </c>
      <c r="C25" s="266" t="s">
        <v>524</v>
      </c>
      <c r="D25" s="261" t="s">
        <v>73</v>
      </c>
      <c r="E25" s="261">
        <v>5</v>
      </c>
      <c r="F25" s="262">
        <v>0.3009174311926605</v>
      </c>
      <c r="G25" s="263"/>
      <c r="H25" s="264"/>
      <c r="I25" s="264"/>
      <c r="J25" s="264"/>
      <c r="K25" s="264"/>
      <c r="L25" s="264"/>
      <c r="M25" s="265"/>
      <c r="N25" s="265"/>
      <c r="O25" s="265"/>
      <c r="P25" s="265"/>
    </row>
    <row r="26" spans="1:16" ht="15.75" customHeight="1">
      <c r="A26" s="78">
        <v>5</v>
      </c>
      <c r="B26" s="57" t="s">
        <v>62</v>
      </c>
      <c r="C26" s="266" t="s">
        <v>525</v>
      </c>
      <c r="D26" s="261" t="s">
        <v>73</v>
      </c>
      <c r="E26" s="261">
        <v>3</v>
      </c>
      <c r="F26" s="262">
        <v>0.13577981651376148</v>
      </c>
      <c r="G26" s="263"/>
      <c r="H26" s="264"/>
      <c r="I26" s="264"/>
      <c r="J26" s="264"/>
      <c r="K26" s="264"/>
      <c r="L26" s="264"/>
      <c r="M26" s="265"/>
      <c r="N26" s="265"/>
      <c r="O26" s="265"/>
      <c r="P26" s="265"/>
    </row>
    <row r="27" spans="1:16" ht="13.5" customHeight="1">
      <c r="A27" s="78">
        <v>6</v>
      </c>
      <c r="B27" s="57" t="s">
        <v>62</v>
      </c>
      <c r="C27" s="266" t="s">
        <v>519</v>
      </c>
      <c r="D27" s="261" t="s">
        <v>60</v>
      </c>
      <c r="E27" s="261">
        <v>210</v>
      </c>
      <c r="F27" s="262">
        <v>0.218348623853211</v>
      </c>
      <c r="G27" s="263"/>
      <c r="H27" s="264"/>
      <c r="I27" s="264"/>
      <c r="J27" s="264"/>
      <c r="K27" s="264"/>
      <c r="L27" s="264"/>
      <c r="M27" s="265"/>
      <c r="N27" s="265"/>
      <c r="O27" s="265"/>
      <c r="P27" s="265"/>
    </row>
    <row r="28" spans="1:16" ht="15.75" customHeight="1">
      <c r="A28" s="78">
        <v>7</v>
      </c>
      <c r="B28" s="57" t="s">
        <v>62</v>
      </c>
      <c r="C28" s="266" t="s">
        <v>526</v>
      </c>
      <c r="D28" s="261" t="s">
        <v>60</v>
      </c>
      <c r="E28" s="261">
        <f>200*1.05</f>
        <v>210</v>
      </c>
      <c r="F28" s="262"/>
      <c r="G28" s="263"/>
      <c r="H28" s="264"/>
      <c r="I28" s="264"/>
      <c r="J28" s="264"/>
      <c r="K28" s="264"/>
      <c r="L28" s="264"/>
      <c r="M28" s="265"/>
      <c r="N28" s="265"/>
      <c r="O28" s="265"/>
      <c r="P28" s="265"/>
    </row>
    <row r="29" spans="1:16" ht="15.75" customHeight="1">
      <c r="A29" s="78">
        <v>8</v>
      </c>
      <c r="B29" s="57" t="s">
        <v>62</v>
      </c>
      <c r="C29" s="266" t="s">
        <v>527</v>
      </c>
      <c r="D29" s="261" t="s">
        <v>60</v>
      </c>
      <c r="E29" s="261">
        <f>10*1.05</f>
        <v>10.5</v>
      </c>
      <c r="F29" s="262"/>
      <c r="G29" s="263"/>
      <c r="H29" s="264"/>
      <c r="I29" s="264"/>
      <c r="J29" s="264"/>
      <c r="K29" s="264"/>
      <c r="L29" s="264"/>
      <c r="M29" s="265"/>
      <c r="N29" s="265"/>
      <c r="O29" s="265"/>
      <c r="P29" s="265"/>
    </row>
    <row r="30" spans="1:16" ht="15.75" customHeight="1">
      <c r="A30" s="78">
        <v>9</v>
      </c>
      <c r="B30" s="57" t="s">
        <v>62</v>
      </c>
      <c r="C30" s="266" t="s">
        <v>528</v>
      </c>
      <c r="D30" s="261" t="s">
        <v>60</v>
      </c>
      <c r="E30" s="261">
        <v>150</v>
      </c>
      <c r="F30" s="262">
        <v>0.3284403669724771</v>
      </c>
      <c r="G30" s="263"/>
      <c r="H30" s="264"/>
      <c r="I30" s="264"/>
      <c r="J30" s="264"/>
      <c r="K30" s="264"/>
      <c r="L30" s="264"/>
      <c r="M30" s="265"/>
      <c r="N30" s="265"/>
      <c r="O30" s="265"/>
      <c r="P30" s="265"/>
    </row>
    <row r="31" spans="1:16" ht="16.5" customHeight="1">
      <c r="A31" s="5"/>
      <c r="B31" s="5"/>
      <c r="C31" s="61" t="s">
        <v>93</v>
      </c>
      <c r="D31" s="49"/>
      <c r="E31" s="62"/>
      <c r="F31" s="25"/>
      <c r="G31" s="715"/>
      <c r="H31" s="20"/>
      <c r="I31" s="31"/>
      <c r="J31" s="32"/>
      <c r="K31" s="33"/>
      <c r="L31" s="716"/>
      <c r="M31" s="716"/>
      <c r="N31" s="716"/>
      <c r="O31" s="716"/>
      <c r="P31" s="716"/>
    </row>
    <row r="32" spans="1:16" ht="12.75">
      <c r="A32" s="5"/>
      <c r="B32" s="5"/>
      <c r="C32" s="61" t="s">
        <v>696</v>
      </c>
      <c r="D32" s="62"/>
      <c r="E32" s="63"/>
      <c r="F32" s="25"/>
      <c r="G32" s="25"/>
      <c r="H32" s="20"/>
      <c r="I32" s="31"/>
      <c r="J32" s="32"/>
      <c r="K32" s="33"/>
      <c r="L32" s="64"/>
      <c r="M32" s="65"/>
      <c r="N32" s="66"/>
      <c r="O32" s="484"/>
      <c r="P32" s="484"/>
    </row>
    <row r="33" spans="1:16" ht="13.5" customHeight="1">
      <c r="A33" s="5"/>
      <c r="B33" s="5"/>
      <c r="C33" s="61" t="s">
        <v>101</v>
      </c>
      <c r="D33" s="49"/>
      <c r="E33" s="67"/>
      <c r="F33" s="25"/>
      <c r="G33" s="25"/>
      <c r="H33" s="20"/>
      <c r="I33" s="31"/>
      <c r="J33" s="32"/>
      <c r="K33" s="33"/>
      <c r="L33" s="33"/>
      <c r="M33" s="65"/>
      <c r="N33" s="65"/>
      <c r="O33" s="65"/>
      <c r="P33" s="65"/>
    </row>
    <row r="34" spans="1:16" ht="15" customHeight="1">
      <c r="A34" s="5"/>
      <c r="B34" s="5"/>
      <c r="C34" s="61" t="s">
        <v>709</v>
      </c>
      <c r="D34" s="49"/>
      <c r="E34" s="63"/>
      <c r="F34" s="25"/>
      <c r="G34" s="25"/>
      <c r="H34" s="20"/>
      <c r="I34" s="31"/>
      <c r="J34" s="32"/>
      <c r="K34" s="33"/>
      <c r="L34" s="33"/>
      <c r="M34" s="65"/>
      <c r="N34" s="66"/>
      <c r="O34" s="65"/>
      <c r="P34" s="484"/>
    </row>
    <row r="35" spans="1:16" ht="14.25" customHeight="1">
      <c r="A35" s="5"/>
      <c r="B35" s="5"/>
      <c r="C35" s="61" t="s">
        <v>694</v>
      </c>
      <c r="D35" s="62"/>
      <c r="E35" s="63"/>
      <c r="F35" s="25"/>
      <c r="G35" s="25"/>
      <c r="H35" s="20"/>
      <c r="I35" s="31"/>
      <c r="J35" s="32"/>
      <c r="K35" s="33"/>
      <c r="L35" s="33"/>
      <c r="M35" s="65"/>
      <c r="N35" s="66"/>
      <c r="O35" s="65"/>
      <c r="P35" s="484"/>
    </row>
    <row r="36" spans="1:16" ht="14.25" customHeight="1">
      <c r="A36" s="5"/>
      <c r="B36" s="5"/>
      <c r="C36" s="61" t="s">
        <v>102</v>
      </c>
      <c r="D36" s="49"/>
      <c r="E36" s="68"/>
      <c r="F36" s="25"/>
      <c r="G36" s="25"/>
      <c r="H36" s="20"/>
      <c r="I36" s="31"/>
      <c r="J36" s="32"/>
      <c r="K36" s="33"/>
      <c r="L36" s="33"/>
      <c r="M36" s="65"/>
      <c r="N36" s="66"/>
      <c r="O36" s="65"/>
      <c r="P36" s="66"/>
    </row>
    <row r="37" spans="1:16" ht="12.75" customHeight="1">
      <c r="A37" s="5"/>
      <c r="B37" s="5"/>
      <c r="C37" s="61" t="s">
        <v>103</v>
      </c>
      <c r="D37" s="49"/>
      <c r="E37" s="68"/>
      <c r="F37" s="25"/>
      <c r="G37" s="25"/>
      <c r="H37" s="20"/>
      <c r="I37" s="31"/>
      <c r="J37" s="32"/>
      <c r="K37" s="33"/>
      <c r="L37" s="33"/>
      <c r="M37" s="65"/>
      <c r="N37" s="65"/>
      <c r="O37" s="65"/>
      <c r="P37" s="65"/>
    </row>
    <row r="38" spans="1:16" ht="12.75" customHeight="1">
      <c r="A38" s="5"/>
      <c r="B38" s="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</row>
    <row r="39" spans="1:16" ht="12.75" customHeight="1" thickBot="1">
      <c r="A39" s="5"/>
      <c r="B39" s="5"/>
      <c r="C39" s="69"/>
      <c r="D39" s="70"/>
      <c r="E39" s="71"/>
      <c r="F39" s="46"/>
      <c r="G39" s="46"/>
      <c r="H39" s="69"/>
      <c r="I39" s="70"/>
      <c r="J39" s="70"/>
      <c r="K39" s="70"/>
      <c r="L39" s="70"/>
      <c r="M39" s="70"/>
      <c r="N39" s="70"/>
      <c r="O39" s="70"/>
      <c r="P39" s="72"/>
    </row>
    <row r="40" spans="1:16" ht="12.75" customHeight="1">
      <c r="A40" s="5"/>
      <c r="B40" s="5"/>
      <c r="C40" s="73"/>
      <c r="D40" s="73"/>
      <c r="E40" s="74"/>
      <c r="F40" s="46"/>
      <c r="G40" s="46"/>
      <c r="H40" s="46"/>
      <c r="I40" s="73"/>
      <c r="J40" s="73"/>
      <c r="K40" s="46"/>
      <c r="L40" s="46"/>
      <c r="M40" s="46"/>
      <c r="N40" s="73"/>
      <c r="O40" s="73"/>
      <c r="P40" s="72"/>
    </row>
    <row r="41" spans="1:16" ht="12.75" customHeight="1">
      <c r="A41" s="5"/>
      <c r="B41" s="5"/>
      <c r="C41" s="74"/>
      <c r="D41" s="74"/>
      <c r="E41" s="74"/>
      <c r="F41" s="46"/>
      <c r="G41" s="46"/>
      <c r="H41" s="46"/>
      <c r="I41" s="74"/>
      <c r="J41" s="74"/>
      <c r="K41" s="46"/>
      <c r="L41" s="46"/>
      <c r="M41" s="46"/>
      <c r="N41" s="74"/>
      <c r="O41" s="74"/>
      <c r="P41" s="72"/>
    </row>
    <row r="42" spans="1:16" ht="15.75" customHeight="1">
      <c r="A42" s="5"/>
      <c r="B42" s="5"/>
      <c r="C42" s="520"/>
      <c r="D42" s="520"/>
      <c r="E42" s="520"/>
      <c r="F42" s="520"/>
      <c r="G42" s="46"/>
      <c r="H42" s="46"/>
      <c r="I42" s="46"/>
      <c r="J42" s="520"/>
      <c r="K42" s="520"/>
      <c r="L42" s="520"/>
      <c r="M42" s="520"/>
      <c r="N42" s="46"/>
      <c r="O42" s="46"/>
      <c r="P42" s="46"/>
    </row>
    <row r="43" spans="1:16" ht="15.75" customHeight="1">
      <c r="A43" s="5"/>
      <c r="B43" s="5"/>
      <c r="C43" s="72"/>
      <c r="D43" s="72"/>
      <c r="E43" s="72"/>
      <c r="F43" s="46"/>
      <c r="G43" s="46"/>
      <c r="H43" s="46"/>
      <c r="I43" s="46"/>
      <c r="J43" s="72"/>
      <c r="K43" s="72"/>
      <c r="L43" s="72"/>
      <c r="M43" s="72"/>
      <c r="N43" s="46"/>
      <c r="O43" s="46"/>
      <c r="P43" s="46"/>
    </row>
    <row r="44" spans="1:16" ht="12.75" customHeight="1">
      <c r="A44" s="5"/>
      <c r="B44" s="5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90" spans="1:16" s="77" customFormat="1" ht="12.75">
      <c r="A390" s="22"/>
      <c r="B390" s="22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</row>
  </sheetData>
  <sheetProtection/>
  <mergeCells count="11">
    <mergeCell ref="G18:G20"/>
    <mergeCell ref="B17:B20"/>
    <mergeCell ref="L18:L20"/>
    <mergeCell ref="C42:F42"/>
    <mergeCell ref="J42:M42"/>
    <mergeCell ref="A17:A20"/>
    <mergeCell ref="D17:D20"/>
    <mergeCell ref="E17:E20"/>
    <mergeCell ref="F17:K17"/>
    <mergeCell ref="J18:J20"/>
    <mergeCell ref="F18:F20"/>
  </mergeCells>
  <conditionalFormatting sqref="B22:B30">
    <cfRule type="expression" priority="4" dxfId="0" stopIfTrue="1">
      <formula>#REF!</formula>
    </cfRule>
  </conditionalFormatting>
  <printOptions horizontalCentered="1"/>
  <pageMargins left="0.1968503937007874" right="0.1968503937007874" top="0.4330708661417323" bottom="0.3937007874015748" header="0.1968503937007874" footer="0.35433070866141736"/>
  <pageSetup horizontalDpi="300" verticalDpi="300" orientation="landscape" paperSize="9" scale="65" r:id="rId1"/>
  <headerFooter scaleWithDoc="0" alignWithMargins="0">
    <oddFooter>&amp;R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398"/>
  <sheetViews>
    <sheetView zoomScale="70" zoomScaleNormal="70" zoomScalePageLayoutView="0" workbookViewId="0" topLeftCell="B13">
      <selection activeCell="B17" sqref="B17:P44"/>
    </sheetView>
  </sheetViews>
  <sheetFormatPr defaultColWidth="8.8515625" defaultRowHeight="12.75"/>
  <cols>
    <col min="1" max="1" width="6.57421875" style="363" customWidth="1"/>
    <col min="2" max="2" width="14.140625" style="363" customWidth="1"/>
    <col min="3" max="3" width="64.00390625" style="121" customWidth="1"/>
    <col min="4" max="4" width="8.140625" style="121" customWidth="1"/>
    <col min="5" max="5" width="10.7109375" style="121" customWidth="1"/>
    <col min="6" max="6" width="11.421875" style="121" customWidth="1"/>
    <col min="7" max="7" width="10.00390625" style="121" customWidth="1"/>
    <col min="8" max="8" width="11.00390625" style="121" customWidth="1"/>
    <col min="9" max="9" width="11.57421875" style="121" customWidth="1"/>
    <col min="10" max="10" width="10.140625" style="121" customWidth="1"/>
    <col min="11" max="11" width="11.57421875" style="121" customWidth="1"/>
    <col min="12" max="12" width="9.57421875" style="121" customWidth="1"/>
    <col min="13" max="13" width="12.00390625" style="121" customWidth="1"/>
    <col min="14" max="14" width="12.421875" style="121" customWidth="1"/>
    <col min="15" max="15" width="11.28125" style="121" customWidth="1"/>
    <col min="16" max="16" width="12.7109375" style="121" customWidth="1"/>
    <col min="17" max="16384" width="8.8515625" style="121" customWidth="1"/>
  </cols>
  <sheetData>
    <row r="1" spans="1:16" ht="14.25">
      <c r="A1" s="270"/>
      <c r="B1" s="270"/>
      <c r="C1" s="270"/>
      <c r="D1" s="270"/>
      <c r="E1" s="270"/>
      <c r="F1" s="270"/>
      <c r="G1" s="270"/>
      <c r="H1" s="270"/>
      <c r="I1" s="270"/>
      <c r="J1" s="274"/>
      <c r="K1" s="275"/>
      <c r="L1" s="275"/>
      <c r="M1" s="275"/>
      <c r="N1" s="275"/>
      <c r="O1" s="270"/>
      <c r="P1" s="270"/>
    </row>
    <row r="2" spans="1:16" ht="15">
      <c r="A2" s="270"/>
      <c r="B2" s="270"/>
      <c r="C2" s="270"/>
      <c r="D2" s="276" t="s">
        <v>22</v>
      </c>
      <c r="E2" s="282"/>
      <c r="F2" s="270"/>
      <c r="G2" s="270"/>
      <c r="H2" s="270"/>
      <c r="I2" s="270"/>
      <c r="J2" s="274"/>
      <c r="K2" s="277"/>
      <c r="L2" s="277"/>
      <c r="M2" s="277"/>
      <c r="N2" s="277"/>
      <c r="O2" s="270"/>
      <c r="P2" s="270"/>
    </row>
    <row r="3" spans="1:16" ht="14.25">
      <c r="A3" s="270"/>
      <c r="B3" s="270"/>
      <c r="C3" s="270"/>
      <c r="D3" s="270"/>
      <c r="E3" s="270"/>
      <c r="F3" s="270"/>
      <c r="G3" s="270"/>
      <c r="H3" s="270"/>
      <c r="I3" s="270"/>
      <c r="J3" s="274"/>
      <c r="K3" s="277"/>
      <c r="L3" s="277"/>
      <c r="M3" s="277"/>
      <c r="N3" s="277"/>
      <c r="O3" s="270"/>
      <c r="P3" s="270"/>
    </row>
    <row r="4" spans="1:16" ht="15">
      <c r="A4" s="270"/>
      <c r="B4" s="270"/>
      <c r="C4" s="270"/>
      <c r="D4" s="276" t="s">
        <v>571</v>
      </c>
      <c r="E4" s="282"/>
      <c r="F4" s="270"/>
      <c r="G4" s="270"/>
      <c r="H4" s="270"/>
      <c r="I4" s="270"/>
      <c r="J4" s="274"/>
      <c r="K4" s="277"/>
      <c r="L4" s="277"/>
      <c r="M4" s="277"/>
      <c r="N4" s="277"/>
      <c r="O4" s="270"/>
      <c r="P4" s="270"/>
    </row>
    <row r="5" spans="1:16" ht="14.25">
      <c r="A5" s="270"/>
      <c r="B5" s="270"/>
      <c r="C5" s="270"/>
      <c r="D5" s="270"/>
      <c r="E5" s="270"/>
      <c r="F5" s="270"/>
      <c r="G5" s="270"/>
      <c r="H5" s="270"/>
      <c r="I5" s="270"/>
      <c r="J5" s="274"/>
      <c r="K5" s="277"/>
      <c r="L5" s="277"/>
      <c r="M5" s="277"/>
      <c r="N5" s="277"/>
      <c r="O5" s="270"/>
      <c r="P5" s="270"/>
    </row>
    <row r="6" spans="1:17" ht="15">
      <c r="A6" s="270"/>
      <c r="B6" s="270"/>
      <c r="C6" s="279" t="s">
        <v>194</v>
      </c>
      <c r="D6" s="270"/>
      <c r="E6" s="270"/>
      <c r="F6" s="279"/>
      <c r="G6" s="270"/>
      <c r="H6" s="270"/>
      <c r="I6" s="270"/>
      <c r="J6" s="270"/>
      <c r="K6" s="280"/>
      <c r="L6" s="280"/>
      <c r="M6" s="280"/>
      <c r="N6" s="280"/>
      <c r="O6" s="270"/>
      <c r="P6" s="270"/>
      <c r="Q6" s="270"/>
    </row>
    <row r="7" spans="1:17" ht="15">
      <c r="A7" s="270"/>
      <c r="B7" s="270"/>
      <c r="C7" s="281" t="s">
        <v>88</v>
      </c>
      <c r="D7" s="270"/>
      <c r="E7" s="270"/>
      <c r="F7" s="279"/>
      <c r="G7" s="270"/>
      <c r="H7" s="270"/>
      <c r="I7" s="270"/>
      <c r="J7" s="270"/>
      <c r="K7" s="280"/>
      <c r="L7" s="280"/>
      <c r="M7" s="280"/>
      <c r="N7" s="280"/>
      <c r="O7" s="270"/>
      <c r="P7" s="270"/>
      <c r="Q7" s="270"/>
    </row>
    <row r="8" spans="1:17" ht="14.25">
      <c r="A8" s="270"/>
      <c r="B8" s="270"/>
      <c r="C8" s="270" t="s">
        <v>684</v>
      </c>
      <c r="D8" s="270"/>
      <c r="E8" s="270"/>
      <c r="F8" s="270"/>
      <c r="G8" s="270"/>
      <c r="H8" s="270"/>
      <c r="I8" s="270"/>
      <c r="J8" s="270"/>
      <c r="K8" s="280"/>
      <c r="L8" s="280"/>
      <c r="M8" s="280"/>
      <c r="N8" s="280"/>
      <c r="O8" s="270"/>
      <c r="P8" s="270"/>
      <c r="Q8" s="270"/>
    </row>
    <row r="9" spans="1:17" ht="14.25">
      <c r="A9" s="270"/>
      <c r="B9" s="270"/>
      <c r="C9" s="281" t="s">
        <v>195</v>
      </c>
      <c r="D9" s="270"/>
      <c r="E9" s="270"/>
      <c r="F9" s="270"/>
      <c r="G9" s="270"/>
      <c r="H9" s="270"/>
      <c r="I9" s="270"/>
      <c r="J9" s="270"/>
      <c r="K9" s="280"/>
      <c r="L9" s="280"/>
      <c r="M9" s="280"/>
      <c r="N9" s="280"/>
      <c r="O9" s="270"/>
      <c r="P9" s="270"/>
      <c r="Q9" s="270"/>
    </row>
    <row r="10" spans="1:17" ht="15">
      <c r="A10" s="282"/>
      <c r="B10" s="282"/>
      <c r="C10" s="270" t="s">
        <v>704</v>
      </c>
      <c r="D10" s="270"/>
      <c r="E10" s="270"/>
      <c r="F10" s="270"/>
      <c r="G10" s="283"/>
      <c r="H10" s="283"/>
      <c r="I10" s="270"/>
      <c r="J10" s="270"/>
      <c r="K10" s="280"/>
      <c r="L10" s="280"/>
      <c r="M10" s="280"/>
      <c r="N10" s="280"/>
      <c r="O10" s="270"/>
      <c r="P10" s="270"/>
      <c r="Q10" s="270"/>
    </row>
    <row r="11" spans="1:17" ht="15">
      <c r="A11" s="284"/>
      <c r="B11" s="284"/>
      <c r="C11" s="285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6"/>
      <c r="O11" s="287"/>
      <c r="P11" s="288"/>
      <c r="Q11" s="286"/>
    </row>
    <row r="12" spans="1:16" ht="14.25">
      <c r="A12" s="282"/>
      <c r="B12" s="282"/>
      <c r="C12" s="285"/>
      <c r="D12" s="270"/>
      <c r="E12" s="270"/>
      <c r="F12" s="270"/>
      <c r="G12" s="270"/>
      <c r="H12" s="270"/>
      <c r="I12" s="270"/>
      <c r="J12" s="280"/>
      <c r="K12" s="280"/>
      <c r="L12" s="280"/>
      <c r="M12" s="280"/>
      <c r="N12" s="270"/>
      <c r="O12" s="270"/>
      <c r="P12" s="270"/>
    </row>
    <row r="13" spans="1:16" ht="15">
      <c r="A13" s="282"/>
      <c r="B13" s="282"/>
      <c r="C13" s="289" t="s">
        <v>87</v>
      </c>
      <c r="D13" s="270"/>
      <c r="E13" s="381">
        <f>P44</f>
        <v>0</v>
      </c>
      <c r="F13" s="278" t="s">
        <v>50</v>
      </c>
      <c r="G13" s="270"/>
      <c r="H13" s="270"/>
      <c r="I13" s="270"/>
      <c r="J13" s="280"/>
      <c r="K13" s="280"/>
      <c r="L13" s="280"/>
      <c r="M13" s="280"/>
      <c r="N13" s="270"/>
      <c r="O13" s="270"/>
      <c r="P13" s="270"/>
    </row>
    <row r="14" spans="1:16" ht="14.25">
      <c r="A14" s="282"/>
      <c r="B14" s="282"/>
      <c r="C14" s="285"/>
      <c r="D14" s="270"/>
      <c r="E14" s="270"/>
      <c r="F14" s="270"/>
      <c r="G14" s="270"/>
      <c r="H14" s="270"/>
      <c r="I14" s="270"/>
      <c r="J14" s="280"/>
      <c r="K14" s="280"/>
      <c r="L14" s="280"/>
      <c r="M14" s="280"/>
      <c r="N14" s="270"/>
      <c r="O14" s="270"/>
      <c r="P14" s="270"/>
    </row>
    <row r="15" spans="1:16" ht="14.25">
      <c r="A15" s="282"/>
      <c r="B15" s="282"/>
      <c r="C15" s="291" t="s">
        <v>703</v>
      </c>
      <c r="D15" s="270"/>
      <c r="E15" s="270"/>
      <c r="F15" s="270"/>
      <c r="G15" s="270"/>
      <c r="H15" s="270"/>
      <c r="I15" s="270"/>
      <c r="J15" s="280"/>
      <c r="K15" s="280"/>
      <c r="L15" s="280"/>
      <c r="M15" s="280"/>
      <c r="N15" s="270"/>
      <c r="O15" s="270"/>
      <c r="P15" s="270"/>
    </row>
    <row r="16" spans="1:16" ht="14.25">
      <c r="A16" s="282"/>
      <c r="B16" s="282"/>
      <c r="C16" s="382"/>
      <c r="D16" s="270"/>
      <c r="E16" s="270"/>
      <c r="F16" s="270"/>
      <c r="G16" s="270"/>
      <c r="H16" s="270"/>
      <c r="I16" s="270"/>
      <c r="J16" s="280"/>
      <c r="K16" s="280"/>
      <c r="L16" s="280"/>
      <c r="M16" s="280"/>
      <c r="N16" s="270"/>
      <c r="O16" s="270"/>
      <c r="P16" s="270"/>
    </row>
    <row r="17" spans="1:16" ht="13.5" customHeight="1">
      <c r="A17" s="698" t="s">
        <v>89</v>
      </c>
      <c r="B17" s="676" t="s">
        <v>48</v>
      </c>
      <c r="C17" s="677"/>
      <c r="D17" s="676" t="s">
        <v>95</v>
      </c>
      <c r="E17" s="676" t="s">
        <v>94</v>
      </c>
      <c r="F17" s="678" t="s">
        <v>97</v>
      </c>
      <c r="G17" s="679"/>
      <c r="H17" s="679"/>
      <c r="I17" s="679"/>
      <c r="J17" s="679"/>
      <c r="K17" s="679"/>
      <c r="L17" s="680"/>
      <c r="M17" s="680"/>
      <c r="N17" s="680" t="s">
        <v>91</v>
      </c>
      <c r="O17" s="680"/>
      <c r="P17" s="677"/>
    </row>
    <row r="18" spans="1:16" ht="14.25">
      <c r="A18" s="699"/>
      <c r="B18" s="681"/>
      <c r="C18" s="680" t="s">
        <v>51</v>
      </c>
      <c r="D18" s="681"/>
      <c r="E18" s="681"/>
      <c r="F18" s="682" t="s">
        <v>92</v>
      </c>
      <c r="G18" s="683" t="s">
        <v>99</v>
      </c>
      <c r="H18" s="444" t="s">
        <v>52</v>
      </c>
      <c r="I18" s="444"/>
      <c r="J18" s="675" t="s">
        <v>100</v>
      </c>
      <c r="K18" s="680"/>
      <c r="L18" s="684" t="s">
        <v>98</v>
      </c>
      <c r="M18" s="444" t="s">
        <v>52</v>
      </c>
      <c r="N18" s="444" t="s">
        <v>53</v>
      </c>
      <c r="O18" s="680" t="s">
        <v>54</v>
      </c>
      <c r="P18" s="680"/>
    </row>
    <row r="19" spans="1:16" ht="15" customHeight="1">
      <c r="A19" s="699"/>
      <c r="B19" s="681"/>
      <c r="C19" s="680"/>
      <c r="D19" s="681"/>
      <c r="E19" s="681"/>
      <c r="F19" s="682"/>
      <c r="G19" s="679"/>
      <c r="H19" s="444" t="s">
        <v>56</v>
      </c>
      <c r="I19" s="444" t="s">
        <v>53</v>
      </c>
      <c r="J19" s="679"/>
      <c r="K19" s="680" t="s">
        <v>93</v>
      </c>
      <c r="L19" s="685"/>
      <c r="M19" s="444" t="s">
        <v>56</v>
      </c>
      <c r="N19" s="444"/>
      <c r="O19" s="680" t="s">
        <v>57</v>
      </c>
      <c r="P19" s="680" t="s">
        <v>55</v>
      </c>
    </row>
    <row r="20" spans="1:16" ht="32.25" customHeight="1">
      <c r="A20" s="700"/>
      <c r="B20" s="681"/>
      <c r="C20" s="124"/>
      <c r="D20" s="681"/>
      <c r="E20" s="681"/>
      <c r="F20" s="682"/>
      <c r="G20" s="679"/>
      <c r="H20" s="444" t="s">
        <v>96</v>
      </c>
      <c r="I20" s="444" t="s">
        <v>96</v>
      </c>
      <c r="J20" s="679"/>
      <c r="K20" s="124" t="s">
        <v>50</v>
      </c>
      <c r="L20" s="685"/>
      <c r="M20" s="680" t="s">
        <v>96</v>
      </c>
      <c r="N20" s="680" t="s">
        <v>96</v>
      </c>
      <c r="O20" s="680" t="s">
        <v>96</v>
      </c>
      <c r="P20" s="680" t="s">
        <v>96</v>
      </c>
    </row>
    <row r="21" spans="1:16" ht="14.25">
      <c r="A21" s="701">
        <v>1</v>
      </c>
      <c r="B21" s="124">
        <v>2</v>
      </c>
      <c r="C21" s="124">
        <v>3</v>
      </c>
      <c r="D21" s="124">
        <v>4</v>
      </c>
      <c r="E21" s="247">
        <v>5</v>
      </c>
      <c r="F21" s="246">
        <v>6</v>
      </c>
      <c r="G21" s="247">
        <v>7</v>
      </c>
      <c r="H21" s="124">
        <v>8</v>
      </c>
      <c r="I21" s="124">
        <v>9</v>
      </c>
      <c r="J21" s="124">
        <v>10</v>
      </c>
      <c r="K21" s="124">
        <v>11</v>
      </c>
      <c r="L21" s="443">
        <v>12</v>
      </c>
      <c r="M21" s="444">
        <v>13</v>
      </c>
      <c r="N21" s="124">
        <v>14</v>
      </c>
      <c r="O21" s="124">
        <v>15</v>
      </c>
      <c r="P21" s="124">
        <v>16</v>
      </c>
    </row>
    <row r="22" spans="1:16" ht="15.75" customHeight="1">
      <c r="A22" s="702"/>
      <c r="B22" s="117"/>
      <c r="C22" s="389" t="s">
        <v>571</v>
      </c>
      <c r="D22" s="252"/>
      <c r="E22" s="308"/>
      <c r="F22" s="390"/>
      <c r="G22" s="124"/>
      <c r="H22" s="125"/>
      <c r="I22" s="309"/>
      <c r="J22" s="127"/>
      <c r="K22" s="118"/>
      <c r="L22" s="244"/>
      <c r="M22" s="118"/>
      <c r="N22" s="119"/>
      <c r="O22" s="120"/>
      <c r="P22" s="120"/>
    </row>
    <row r="23" spans="1:16" ht="15.75" customHeight="1">
      <c r="A23" s="702">
        <v>1</v>
      </c>
      <c r="B23" s="252">
        <v>1</v>
      </c>
      <c r="C23" s="152" t="s">
        <v>504</v>
      </c>
      <c r="D23" s="252" t="s">
        <v>505</v>
      </c>
      <c r="E23" s="252">
        <v>1</v>
      </c>
      <c r="F23" s="314"/>
      <c r="G23" s="315"/>
      <c r="H23" s="316"/>
      <c r="I23" s="316"/>
      <c r="J23" s="316"/>
      <c r="K23" s="316"/>
      <c r="L23" s="316"/>
      <c r="M23" s="317"/>
      <c r="N23" s="317"/>
      <c r="O23" s="317"/>
      <c r="P23" s="317"/>
    </row>
    <row r="24" spans="1:16" ht="15.75" customHeight="1">
      <c r="A24" s="702">
        <v>2</v>
      </c>
      <c r="B24" s="252">
        <f aca="true" t="shared" si="0" ref="B24:B37">+B23+1</f>
        <v>2</v>
      </c>
      <c r="C24" s="152" t="s">
        <v>506</v>
      </c>
      <c r="D24" s="252" t="s">
        <v>507</v>
      </c>
      <c r="E24" s="252">
        <v>2</v>
      </c>
      <c r="F24" s="314"/>
      <c r="G24" s="315"/>
      <c r="H24" s="316"/>
      <c r="I24" s="316"/>
      <c r="J24" s="316"/>
      <c r="K24" s="316"/>
      <c r="L24" s="316"/>
      <c r="M24" s="317"/>
      <c r="N24" s="317"/>
      <c r="O24" s="317"/>
      <c r="P24" s="317"/>
    </row>
    <row r="25" spans="1:16" ht="15.75" customHeight="1">
      <c r="A25" s="702">
        <f aca="true" t="shared" si="1" ref="A25:A37">A24+1</f>
        <v>3</v>
      </c>
      <c r="B25" s="252">
        <f t="shared" si="0"/>
        <v>3</v>
      </c>
      <c r="C25" s="152" t="s">
        <v>508</v>
      </c>
      <c r="D25" s="252" t="s">
        <v>507</v>
      </c>
      <c r="E25" s="252">
        <v>4</v>
      </c>
      <c r="F25" s="314"/>
      <c r="G25" s="315"/>
      <c r="H25" s="316"/>
      <c r="I25" s="316"/>
      <c r="J25" s="316"/>
      <c r="K25" s="316"/>
      <c r="L25" s="316"/>
      <c r="M25" s="317"/>
      <c r="N25" s="317"/>
      <c r="O25" s="317"/>
      <c r="P25" s="317"/>
    </row>
    <row r="26" spans="1:16" ht="15.75" customHeight="1">
      <c r="A26" s="702">
        <f t="shared" si="1"/>
        <v>4</v>
      </c>
      <c r="B26" s="252">
        <f t="shared" si="0"/>
        <v>4</v>
      </c>
      <c r="C26" s="152" t="s">
        <v>509</v>
      </c>
      <c r="D26" s="252" t="s">
        <v>507</v>
      </c>
      <c r="E26" s="252">
        <v>2</v>
      </c>
      <c r="F26" s="314"/>
      <c r="G26" s="315"/>
      <c r="H26" s="316"/>
      <c r="I26" s="316"/>
      <c r="J26" s="316"/>
      <c r="K26" s="316"/>
      <c r="L26" s="316"/>
      <c r="M26" s="317"/>
      <c r="N26" s="317"/>
      <c r="O26" s="317"/>
      <c r="P26" s="317"/>
    </row>
    <row r="27" spans="1:16" ht="15.75" customHeight="1">
      <c r="A27" s="702">
        <f t="shared" si="1"/>
        <v>5</v>
      </c>
      <c r="B27" s="252">
        <f t="shared" si="0"/>
        <v>5</v>
      </c>
      <c r="C27" s="152" t="s">
        <v>510</v>
      </c>
      <c r="D27" s="252" t="s">
        <v>507</v>
      </c>
      <c r="E27" s="252">
        <v>2</v>
      </c>
      <c r="F27" s="314"/>
      <c r="G27" s="315"/>
      <c r="H27" s="316"/>
      <c r="I27" s="316"/>
      <c r="J27" s="316"/>
      <c r="K27" s="316"/>
      <c r="L27" s="316"/>
      <c r="M27" s="317"/>
      <c r="N27" s="317"/>
      <c r="O27" s="317"/>
      <c r="P27" s="317"/>
    </row>
    <row r="28" spans="1:16" ht="15.75" customHeight="1">
      <c r="A28" s="702">
        <f t="shared" si="1"/>
        <v>6</v>
      </c>
      <c r="B28" s="252">
        <f t="shared" si="0"/>
        <v>6</v>
      </c>
      <c r="C28" s="152" t="s">
        <v>511</v>
      </c>
      <c r="D28" s="252" t="s">
        <v>507</v>
      </c>
      <c r="E28" s="252">
        <v>1</v>
      </c>
      <c r="F28" s="314"/>
      <c r="G28" s="315"/>
      <c r="H28" s="316"/>
      <c r="I28" s="316"/>
      <c r="J28" s="316"/>
      <c r="K28" s="316"/>
      <c r="L28" s="316"/>
      <c r="M28" s="317"/>
      <c r="N28" s="317"/>
      <c r="O28" s="317"/>
      <c r="P28" s="317"/>
    </row>
    <row r="29" spans="1:16" ht="15.75" customHeight="1">
      <c r="A29" s="702">
        <f t="shared" si="1"/>
        <v>7</v>
      </c>
      <c r="B29" s="252">
        <f t="shared" si="0"/>
        <v>7</v>
      </c>
      <c r="C29" s="152" t="s">
        <v>512</v>
      </c>
      <c r="D29" s="252" t="s">
        <v>507</v>
      </c>
      <c r="E29" s="252">
        <v>1</v>
      </c>
      <c r="F29" s="314"/>
      <c r="G29" s="315"/>
      <c r="H29" s="316"/>
      <c r="I29" s="316"/>
      <c r="J29" s="316"/>
      <c r="K29" s="316"/>
      <c r="L29" s="316"/>
      <c r="M29" s="317"/>
      <c r="N29" s="317"/>
      <c r="O29" s="317"/>
      <c r="P29" s="317"/>
    </row>
    <row r="30" spans="1:16" ht="15.75" customHeight="1">
      <c r="A30" s="702">
        <f t="shared" si="1"/>
        <v>8</v>
      </c>
      <c r="B30" s="252">
        <f t="shared" si="0"/>
        <v>8</v>
      </c>
      <c r="C30" s="152" t="s">
        <v>513</v>
      </c>
      <c r="D30" s="252" t="s">
        <v>507</v>
      </c>
      <c r="E30" s="252">
        <v>1</v>
      </c>
      <c r="F30" s="314"/>
      <c r="G30" s="315"/>
      <c r="H30" s="316"/>
      <c r="I30" s="316"/>
      <c r="J30" s="316"/>
      <c r="K30" s="316"/>
      <c r="L30" s="316"/>
      <c r="M30" s="317"/>
      <c r="N30" s="317"/>
      <c r="O30" s="317"/>
      <c r="P30" s="317"/>
    </row>
    <row r="31" spans="1:16" ht="15.75" customHeight="1">
      <c r="A31" s="702">
        <f t="shared" si="1"/>
        <v>9</v>
      </c>
      <c r="B31" s="252">
        <f t="shared" si="0"/>
        <v>9</v>
      </c>
      <c r="C31" s="152" t="s">
        <v>514</v>
      </c>
      <c r="D31" s="252" t="s">
        <v>73</v>
      </c>
      <c r="E31" s="252">
        <v>1</v>
      </c>
      <c r="F31" s="314"/>
      <c r="G31" s="315"/>
      <c r="H31" s="316"/>
      <c r="I31" s="316"/>
      <c r="J31" s="316"/>
      <c r="K31" s="316"/>
      <c r="L31" s="316"/>
      <c r="M31" s="317"/>
      <c r="N31" s="317"/>
      <c r="O31" s="317"/>
      <c r="P31" s="317"/>
    </row>
    <row r="32" spans="1:16" ht="15.75" customHeight="1">
      <c r="A32" s="702">
        <f t="shared" si="1"/>
        <v>10</v>
      </c>
      <c r="B32" s="252">
        <f t="shared" si="0"/>
        <v>10</v>
      </c>
      <c r="C32" s="152" t="s">
        <v>515</v>
      </c>
      <c r="D32" s="252" t="s">
        <v>73</v>
      </c>
      <c r="E32" s="252">
        <v>1</v>
      </c>
      <c r="F32" s="314"/>
      <c r="G32" s="315"/>
      <c r="H32" s="316"/>
      <c r="I32" s="316"/>
      <c r="J32" s="316"/>
      <c r="K32" s="316"/>
      <c r="L32" s="316"/>
      <c r="M32" s="317"/>
      <c r="N32" s="317"/>
      <c r="O32" s="317"/>
      <c r="P32" s="317"/>
    </row>
    <row r="33" spans="1:16" ht="15.75" customHeight="1">
      <c r="A33" s="702">
        <f t="shared" si="1"/>
        <v>11</v>
      </c>
      <c r="B33" s="252">
        <f t="shared" si="0"/>
        <v>11</v>
      </c>
      <c r="C33" s="152" t="s">
        <v>516</v>
      </c>
      <c r="D33" s="252" t="s">
        <v>507</v>
      </c>
      <c r="E33" s="252">
        <v>1</v>
      </c>
      <c r="F33" s="314"/>
      <c r="G33" s="315"/>
      <c r="H33" s="316"/>
      <c r="I33" s="316"/>
      <c r="J33" s="316"/>
      <c r="K33" s="316"/>
      <c r="L33" s="316"/>
      <c r="M33" s="317"/>
      <c r="N33" s="317"/>
      <c r="O33" s="317"/>
      <c r="P33" s="317"/>
    </row>
    <row r="34" spans="1:16" ht="15.75" customHeight="1">
      <c r="A34" s="702">
        <f t="shared" si="1"/>
        <v>12</v>
      </c>
      <c r="B34" s="252">
        <f t="shared" si="0"/>
        <v>12</v>
      </c>
      <c r="C34" s="152" t="s">
        <v>517</v>
      </c>
      <c r="D34" s="252" t="s">
        <v>507</v>
      </c>
      <c r="E34" s="252">
        <v>1</v>
      </c>
      <c r="F34" s="314"/>
      <c r="G34" s="315"/>
      <c r="H34" s="316"/>
      <c r="I34" s="316"/>
      <c r="J34" s="316"/>
      <c r="K34" s="316"/>
      <c r="L34" s="316"/>
      <c r="M34" s="317"/>
      <c r="N34" s="317"/>
      <c r="O34" s="317"/>
      <c r="P34" s="317"/>
    </row>
    <row r="35" spans="1:16" ht="15.75" customHeight="1">
      <c r="A35" s="702">
        <f t="shared" si="1"/>
        <v>13</v>
      </c>
      <c r="B35" s="252">
        <f t="shared" si="0"/>
        <v>13</v>
      </c>
      <c r="C35" s="152" t="s">
        <v>518</v>
      </c>
      <c r="D35" s="252" t="s">
        <v>507</v>
      </c>
      <c r="E35" s="252">
        <v>1</v>
      </c>
      <c r="F35" s="314"/>
      <c r="G35" s="315"/>
      <c r="H35" s="316"/>
      <c r="I35" s="316"/>
      <c r="J35" s="316"/>
      <c r="K35" s="316"/>
      <c r="L35" s="316"/>
      <c r="M35" s="317"/>
      <c r="N35" s="317"/>
      <c r="O35" s="317"/>
      <c r="P35" s="317"/>
    </row>
    <row r="36" spans="1:16" ht="15.75" customHeight="1">
      <c r="A36" s="702">
        <f t="shared" si="1"/>
        <v>14</v>
      </c>
      <c r="B36" s="252">
        <f t="shared" si="0"/>
        <v>14</v>
      </c>
      <c r="C36" s="152" t="s">
        <v>519</v>
      </c>
      <c r="D36" s="252" t="s">
        <v>60</v>
      </c>
      <c r="E36" s="252">
        <v>350</v>
      </c>
      <c r="F36" s="314"/>
      <c r="G36" s="315"/>
      <c r="H36" s="316"/>
      <c r="I36" s="316"/>
      <c r="J36" s="316"/>
      <c r="K36" s="316"/>
      <c r="L36" s="316"/>
      <c r="M36" s="317"/>
      <c r="N36" s="317"/>
      <c r="O36" s="317"/>
      <c r="P36" s="317"/>
    </row>
    <row r="37" spans="1:16" ht="15.75" customHeight="1">
      <c r="A37" s="702">
        <f t="shared" si="1"/>
        <v>15</v>
      </c>
      <c r="B37" s="252">
        <f t="shared" si="0"/>
        <v>15</v>
      </c>
      <c r="C37" s="152" t="s">
        <v>520</v>
      </c>
      <c r="D37" s="252" t="s">
        <v>60</v>
      </c>
      <c r="E37" s="252">
        <v>350</v>
      </c>
      <c r="F37" s="314"/>
      <c r="G37" s="315"/>
      <c r="H37" s="316"/>
      <c r="I37" s="316"/>
      <c r="J37" s="316"/>
      <c r="K37" s="316"/>
      <c r="L37" s="316"/>
      <c r="M37" s="317"/>
      <c r="N37" s="317"/>
      <c r="O37" s="317"/>
      <c r="P37" s="317"/>
    </row>
    <row r="38" spans="1:16" ht="16.5" customHeight="1">
      <c r="A38" s="234"/>
      <c r="B38" s="372"/>
      <c r="C38" s="129" t="s">
        <v>93</v>
      </c>
      <c r="D38" s="124"/>
      <c r="E38" s="130"/>
      <c r="F38" s="132"/>
      <c r="G38" s="689"/>
      <c r="H38" s="125"/>
      <c r="I38" s="133"/>
      <c r="J38" s="134"/>
      <c r="K38" s="135"/>
      <c r="L38" s="690"/>
      <c r="M38" s="690"/>
      <c r="N38" s="690"/>
      <c r="O38" s="690"/>
      <c r="P38" s="690"/>
    </row>
    <row r="39" spans="1:16" ht="18" customHeight="1">
      <c r="A39" s="234"/>
      <c r="B39" s="372"/>
      <c r="C39" s="129" t="s">
        <v>693</v>
      </c>
      <c r="D39" s="130"/>
      <c r="E39" s="131"/>
      <c r="F39" s="132"/>
      <c r="G39" s="132"/>
      <c r="H39" s="125"/>
      <c r="I39" s="133"/>
      <c r="J39" s="134"/>
      <c r="K39" s="135"/>
      <c r="L39" s="136"/>
      <c r="M39" s="137"/>
      <c r="N39" s="138"/>
      <c r="O39" s="487"/>
      <c r="P39" s="487"/>
    </row>
    <row r="40" spans="1:16" ht="13.5" customHeight="1">
      <c r="A40" s="234"/>
      <c r="B40" s="372"/>
      <c r="C40" s="129" t="s">
        <v>101</v>
      </c>
      <c r="D40" s="124"/>
      <c r="E40" s="139"/>
      <c r="F40" s="132"/>
      <c r="G40" s="132"/>
      <c r="H40" s="125"/>
      <c r="I40" s="133"/>
      <c r="J40" s="134"/>
      <c r="K40" s="135"/>
      <c r="L40" s="135"/>
      <c r="M40" s="137"/>
      <c r="N40" s="137"/>
      <c r="O40" s="137"/>
      <c r="P40" s="137"/>
    </row>
    <row r="41" spans="1:16" ht="15" customHeight="1">
      <c r="A41" s="234"/>
      <c r="B41" s="372"/>
      <c r="C41" s="129" t="s">
        <v>705</v>
      </c>
      <c r="D41" s="124"/>
      <c r="E41" s="131"/>
      <c r="F41" s="132"/>
      <c r="G41" s="132"/>
      <c r="H41" s="125"/>
      <c r="I41" s="133"/>
      <c r="J41" s="134"/>
      <c r="K41" s="135"/>
      <c r="L41" s="135"/>
      <c r="M41" s="137"/>
      <c r="N41" s="138"/>
      <c r="O41" s="137"/>
      <c r="P41" s="487"/>
    </row>
    <row r="42" spans="1:16" ht="14.25" customHeight="1">
      <c r="A42" s="234"/>
      <c r="B42" s="372"/>
      <c r="C42" s="129" t="s">
        <v>694</v>
      </c>
      <c r="D42" s="130"/>
      <c r="E42" s="131"/>
      <c r="F42" s="132"/>
      <c r="G42" s="132"/>
      <c r="H42" s="125"/>
      <c r="I42" s="133"/>
      <c r="J42" s="134"/>
      <c r="K42" s="135"/>
      <c r="L42" s="135"/>
      <c r="M42" s="137"/>
      <c r="N42" s="138"/>
      <c r="O42" s="137"/>
      <c r="P42" s="487"/>
    </row>
    <row r="43" spans="1:16" ht="14.25" customHeight="1">
      <c r="A43" s="234"/>
      <c r="B43" s="372"/>
      <c r="C43" s="129" t="s">
        <v>102</v>
      </c>
      <c r="D43" s="124"/>
      <c r="E43" s="140"/>
      <c r="F43" s="132"/>
      <c r="G43" s="132"/>
      <c r="H43" s="125"/>
      <c r="I43" s="133"/>
      <c r="J43" s="134"/>
      <c r="K43" s="135"/>
      <c r="L43" s="135"/>
      <c r="M43" s="137"/>
      <c r="N43" s="138"/>
      <c r="O43" s="137"/>
      <c r="P43" s="138"/>
    </row>
    <row r="44" spans="1:16" ht="12.75" customHeight="1">
      <c r="A44" s="234"/>
      <c r="B44" s="372"/>
      <c r="C44" s="129" t="s">
        <v>103</v>
      </c>
      <c r="D44" s="124"/>
      <c r="E44" s="140"/>
      <c r="F44" s="132"/>
      <c r="G44" s="132"/>
      <c r="H44" s="125"/>
      <c r="I44" s="133"/>
      <c r="J44" s="134"/>
      <c r="K44" s="135"/>
      <c r="L44" s="135"/>
      <c r="M44" s="137"/>
      <c r="N44" s="137"/>
      <c r="O44" s="137"/>
      <c r="P44" s="137"/>
    </row>
    <row r="45" spans="1:16" ht="12.75" customHeight="1">
      <c r="A45" s="234"/>
      <c r="B45" s="234"/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4"/>
      <c r="P45" s="354"/>
    </row>
    <row r="46" spans="1:16" ht="12.75" customHeight="1" thickBot="1">
      <c r="A46" s="234"/>
      <c r="B46" s="234"/>
      <c r="C46" s="355"/>
      <c r="D46" s="356"/>
      <c r="E46" s="388"/>
      <c r="F46" s="357"/>
      <c r="G46" s="357"/>
      <c r="H46" s="355"/>
      <c r="I46" s="356"/>
      <c r="J46" s="356"/>
      <c r="K46" s="356"/>
      <c r="L46" s="356"/>
      <c r="M46" s="356"/>
      <c r="N46" s="356"/>
      <c r="O46" s="356"/>
      <c r="P46" s="358"/>
    </row>
    <row r="47" spans="1:16" ht="12.75" customHeight="1">
      <c r="A47" s="234"/>
      <c r="B47" s="234"/>
      <c r="C47" s="359"/>
      <c r="D47" s="359"/>
      <c r="E47" s="360"/>
      <c r="F47" s="357"/>
      <c r="G47" s="357"/>
      <c r="H47" s="357"/>
      <c r="I47" s="359"/>
      <c r="J47" s="359"/>
      <c r="K47" s="357"/>
      <c r="L47" s="357"/>
      <c r="M47" s="357"/>
      <c r="N47" s="359"/>
      <c r="O47" s="359"/>
      <c r="P47" s="358"/>
    </row>
    <row r="48" spans="1:16" ht="12.75" customHeight="1">
      <c r="A48" s="234"/>
      <c r="B48" s="234"/>
      <c r="C48" s="361"/>
      <c r="D48" s="362"/>
      <c r="E48" s="362"/>
      <c r="F48" s="357"/>
      <c r="G48" s="357"/>
      <c r="H48" s="357"/>
      <c r="I48" s="357"/>
      <c r="J48" s="358"/>
      <c r="K48" s="358"/>
      <c r="L48" s="358"/>
      <c r="M48" s="358"/>
      <c r="N48" s="358"/>
      <c r="O48" s="358"/>
      <c r="P48" s="358"/>
    </row>
    <row r="49" spans="1:16" ht="12.75" customHeight="1">
      <c r="A49" s="234"/>
      <c r="B49" s="234"/>
      <c r="C49" s="520"/>
      <c r="D49" s="520"/>
      <c r="E49" s="520"/>
      <c r="F49" s="520"/>
      <c r="G49" s="357"/>
      <c r="H49" s="357"/>
      <c r="I49" s="357"/>
      <c r="J49" s="520"/>
      <c r="K49" s="520"/>
      <c r="L49" s="520"/>
      <c r="M49" s="520"/>
      <c r="N49" s="357"/>
      <c r="O49" s="357"/>
      <c r="P49" s="357"/>
    </row>
    <row r="50" spans="1:16" ht="12.75" customHeight="1">
      <c r="A50" s="234"/>
      <c r="B50" s="234"/>
      <c r="C50" s="358"/>
      <c r="D50" s="358"/>
      <c r="E50" s="358"/>
      <c r="F50" s="357"/>
      <c r="G50" s="357"/>
      <c r="H50" s="357"/>
      <c r="I50" s="357"/>
      <c r="J50" s="358"/>
      <c r="K50" s="358"/>
      <c r="L50" s="358"/>
      <c r="M50" s="358"/>
      <c r="N50" s="357"/>
      <c r="O50" s="357"/>
      <c r="P50" s="357"/>
    </row>
    <row r="51" spans="1:16" ht="12.75" customHeight="1">
      <c r="A51" s="234"/>
      <c r="B51" s="234"/>
      <c r="C51" s="357"/>
      <c r="D51" s="357"/>
      <c r="E51" s="357"/>
      <c r="F51" s="357"/>
      <c r="G51" s="357"/>
      <c r="H51" s="357"/>
      <c r="I51" s="357"/>
      <c r="J51" s="357"/>
      <c r="K51" s="357"/>
      <c r="L51" s="357"/>
      <c r="M51" s="357"/>
      <c r="N51" s="357"/>
      <c r="O51" s="357"/>
      <c r="P51" s="357"/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8" spans="1:16" s="364" customFormat="1" ht="14.25">
      <c r="A398" s="363"/>
      <c r="B398" s="363"/>
      <c r="C398" s="121"/>
      <c r="D398" s="121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</row>
  </sheetData>
  <sheetProtection/>
  <mergeCells count="11">
    <mergeCell ref="G18:G20"/>
    <mergeCell ref="B17:B20"/>
    <mergeCell ref="L18:L20"/>
    <mergeCell ref="C49:F49"/>
    <mergeCell ref="J49:M49"/>
    <mergeCell ref="A17:A20"/>
    <mergeCell ref="D17:D20"/>
    <mergeCell ref="E17:E20"/>
    <mergeCell ref="F17:K17"/>
    <mergeCell ref="J18:J20"/>
    <mergeCell ref="F18:F20"/>
  </mergeCells>
  <conditionalFormatting sqref="B22:B37">
    <cfRule type="expression" priority="1" dxfId="0" stopIfTrue="1">
      <formula>#REF!</formula>
    </cfRule>
  </conditionalFormatting>
  <printOptions horizontalCentered="1"/>
  <pageMargins left="0.1968503937007874" right="0.1968503937007874" top="0.4330708661417323" bottom="0.3937007874015748" header="0.1968503937007874" footer="0.35433070866141736"/>
  <pageSetup horizontalDpi="300" verticalDpi="300" orientation="landscape" paperSize="9" scale="60" r:id="rId1"/>
  <headerFooter scaleWithDoc="0" alignWithMargins="0">
    <oddFooter xml:space="preserve">&amp;R1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Q436"/>
  <sheetViews>
    <sheetView zoomScale="75" zoomScaleNormal="75" zoomScalePageLayoutView="0" workbookViewId="0" topLeftCell="A1">
      <selection activeCell="E88" sqref="E88"/>
    </sheetView>
  </sheetViews>
  <sheetFormatPr defaultColWidth="20.00390625" defaultRowHeight="12.75"/>
  <cols>
    <col min="1" max="1" width="8.421875" style="465" customWidth="1"/>
    <col min="2" max="2" width="16.7109375" style="465" customWidth="1"/>
    <col min="3" max="3" width="24.8515625" style="451" customWidth="1"/>
    <col min="4" max="4" width="8.140625" style="451" customWidth="1"/>
    <col min="5" max="5" width="10.28125" style="451" customWidth="1"/>
    <col min="6" max="6" width="5.7109375" style="451" customWidth="1"/>
    <col min="7" max="7" width="4.140625" style="451" customWidth="1"/>
    <col min="8" max="8" width="7.00390625" style="451" customWidth="1"/>
    <col min="9" max="9" width="8.8515625" style="451" customWidth="1"/>
    <col min="10" max="10" width="8.57421875" style="451" customWidth="1"/>
    <col min="11" max="11" width="10.140625" style="451" customWidth="1"/>
    <col min="12" max="12" width="8.28125" style="451" customWidth="1"/>
    <col min="13" max="13" width="9.8515625" style="451" customWidth="1"/>
    <col min="14" max="14" width="10.140625" style="451" customWidth="1"/>
    <col min="15" max="15" width="9.57421875" style="451" customWidth="1"/>
    <col min="16" max="16" width="10.140625" style="451" customWidth="1"/>
    <col min="17" max="16384" width="20.00390625" style="451" customWidth="1"/>
  </cols>
  <sheetData>
    <row r="1" spans="1:16" ht="12">
      <c r="A1" s="448"/>
      <c r="B1" s="448"/>
      <c r="C1" s="448"/>
      <c r="D1" s="448"/>
      <c r="E1" s="448"/>
      <c r="F1" s="448"/>
      <c r="G1" s="448"/>
      <c r="H1" s="448"/>
      <c r="I1" s="448"/>
      <c r="J1" s="449"/>
      <c r="K1" s="450"/>
      <c r="L1" s="450"/>
      <c r="M1" s="450"/>
      <c r="N1" s="450"/>
      <c r="O1" s="448"/>
      <c r="P1" s="448"/>
    </row>
    <row r="2" spans="1:16" ht="15">
      <c r="A2" s="448"/>
      <c r="B2" s="270"/>
      <c r="C2" s="270"/>
      <c r="D2" s="276" t="s">
        <v>23</v>
      </c>
      <c r="E2" s="282"/>
      <c r="F2" s="270"/>
      <c r="G2" s="270"/>
      <c r="H2" s="270"/>
      <c r="I2" s="270"/>
      <c r="J2" s="274"/>
      <c r="K2" s="277"/>
      <c r="L2" s="277"/>
      <c r="M2" s="277"/>
      <c r="N2" s="277"/>
      <c r="O2" s="270"/>
      <c r="P2" s="270"/>
    </row>
    <row r="3" spans="1:16" ht="14.25">
      <c r="A3" s="448"/>
      <c r="B3" s="270"/>
      <c r="C3" s="270"/>
      <c r="D3" s="270"/>
      <c r="E3" s="270"/>
      <c r="F3" s="270"/>
      <c r="G3" s="270"/>
      <c r="H3" s="270"/>
      <c r="I3" s="270"/>
      <c r="J3" s="274"/>
      <c r="K3" s="277"/>
      <c r="L3" s="277"/>
      <c r="M3" s="277"/>
      <c r="N3" s="277"/>
      <c r="O3" s="270"/>
      <c r="P3" s="270"/>
    </row>
    <row r="4" spans="1:16" ht="15">
      <c r="A4" s="448"/>
      <c r="B4" s="270"/>
      <c r="C4" s="270"/>
      <c r="D4" s="276" t="s">
        <v>692</v>
      </c>
      <c r="E4" s="282"/>
      <c r="F4" s="270"/>
      <c r="G4" s="270"/>
      <c r="H4" s="270"/>
      <c r="I4" s="270"/>
      <c r="J4" s="274"/>
      <c r="K4" s="277"/>
      <c r="L4" s="277"/>
      <c r="M4" s="277"/>
      <c r="N4" s="277"/>
      <c r="O4" s="270"/>
      <c r="P4" s="270"/>
    </row>
    <row r="5" spans="1:16" ht="14.25">
      <c r="A5" s="448"/>
      <c r="B5" s="270"/>
      <c r="C5" s="270"/>
      <c r="D5" s="270"/>
      <c r="E5" s="270"/>
      <c r="F5" s="270"/>
      <c r="G5" s="270"/>
      <c r="H5" s="270"/>
      <c r="I5" s="270"/>
      <c r="J5" s="274"/>
      <c r="K5" s="277"/>
      <c r="L5" s="277"/>
      <c r="M5" s="277"/>
      <c r="N5" s="277"/>
      <c r="O5" s="270"/>
      <c r="P5" s="270"/>
    </row>
    <row r="6" spans="1:17" ht="15">
      <c r="A6" s="448"/>
      <c r="B6" s="270"/>
      <c r="C6" s="279" t="s">
        <v>194</v>
      </c>
      <c r="D6" s="270"/>
      <c r="E6" s="270"/>
      <c r="F6" s="279"/>
      <c r="G6" s="270"/>
      <c r="H6" s="270"/>
      <c r="I6" s="270"/>
      <c r="J6" s="270"/>
      <c r="K6" s="280"/>
      <c r="L6" s="280"/>
      <c r="M6" s="280"/>
      <c r="N6" s="280"/>
      <c r="O6" s="270"/>
      <c r="P6" s="270"/>
      <c r="Q6" s="448"/>
    </row>
    <row r="7" spans="1:17" ht="15">
      <c r="A7" s="448"/>
      <c r="B7" s="270"/>
      <c r="C7" s="281" t="s">
        <v>88</v>
      </c>
      <c r="D7" s="270"/>
      <c r="E7" s="270"/>
      <c r="F7" s="279"/>
      <c r="G7" s="270"/>
      <c r="H7" s="270"/>
      <c r="I7" s="270"/>
      <c r="J7" s="270"/>
      <c r="K7" s="280"/>
      <c r="L7" s="280"/>
      <c r="M7" s="280"/>
      <c r="N7" s="280"/>
      <c r="O7" s="270"/>
      <c r="P7" s="270"/>
      <c r="Q7" s="448"/>
    </row>
    <row r="8" spans="1:17" ht="14.25">
      <c r="A8" s="448"/>
      <c r="B8" s="270"/>
      <c r="C8" s="270" t="s">
        <v>531</v>
      </c>
      <c r="D8" s="270"/>
      <c r="E8" s="270"/>
      <c r="F8" s="270"/>
      <c r="G8" s="270"/>
      <c r="H8" s="270"/>
      <c r="I8" s="270"/>
      <c r="J8" s="270"/>
      <c r="K8" s="280"/>
      <c r="L8" s="280"/>
      <c r="M8" s="280"/>
      <c r="N8" s="280"/>
      <c r="O8" s="270"/>
      <c r="P8" s="270"/>
      <c r="Q8" s="448"/>
    </row>
    <row r="9" spans="1:17" ht="14.25">
      <c r="A9" s="448"/>
      <c r="B9" s="270"/>
      <c r="C9" s="281" t="s">
        <v>195</v>
      </c>
      <c r="D9" s="270"/>
      <c r="E9" s="270"/>
      <c r="F9" s="270"/>
      <c r="G9" s="270"/>
      <c r="H9" s="270"/>
      <c r="I9" s="270"/>
      <c r="J9" s="270"/>
      <c r="K9" s="280"/>
      <c r="L9" s="280"/>
      <c r="M9" s="280"/>
      <c r="N9" s="280"/>
      <c r="O9" s="270"/>
      <c r="P9" s="270"/>
      <c r="Q9" s="448"/>
    </row>
    <row r="10" spans="1:17" ht="15">
      <c r="A10" s="452"/>
      <c r="B10" s="282"/>
      <c r="C10" s="270" t="s">
        <v>196</v>
      </c>
      <c r="D10" s="270"/>
      <c r="E10" s="270"/>
      <c r="F10" s="270"/>
      <c r="G10" s="283"/>
      <c r="H10" s="283"/>
      <c r="I10" s="270"/>
      <c r="J10" s="270"/>
      <c r="K10" s="280"/>
      <c r="L10" s="280"/>
      <c r="M10" s="280"/>
      <c r="N10" s="280"/>
      <c r="O10" s="270"/>
      <c r="P10" s="270"/>
      <c r="Q10" s="448"/>
    </row>
    <row r="11" spans="1:17" ht="15">
      <c r="A11" s="454"/>
      <c r="B11" s="284"/>
      <c r="C11" s="285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6"/>
      <c r="O11" s="287"/>
      <c r="P11" s="288"/>
      <c r="Q11" s="455"/>
    </row>
    <row r="12" spans="1:16" ht="14.25">
      <c r="A12" s="452"/>
      <c r="B12" s="282"/>
      <c r="C12" s="285"/>
      <c r="D12" s="270"/>
      <c r="E12" s="270"/>
      <c r="F12" s="270"/>
      <c r="G12" s="270"/>
      <c r="H12" s="270"/>
      <c r="I12" s="270"/>
      <c r="J12" s="280"/>
      <c r="K12" s="280"/>
      <c r="L12" s="280"/>
      <c r="M12" s="280"/>
      <c r="N12" s="270"/>
      <c r="O12" s="270"/>
      <c r="P12" s="270"/>
    </row>
    <row r="13" spans="1:16" ht="15">
      <c r="A13" s="452"/>
      <c r="B13" s="282"/>
      <c r="C13" s="289" t="s">
        <v>87</v>
      </c>
      <c r="D13" s="270"/>
      <c r="E13" s="381">
        <f>P79</f>
        <v>0</v>
      </c>
      <c r="F13" s="278" t="s">
        <v>50</v>
      </c>
      <c r="G13" s="270"/>
      <c r="H13" s="270"/>
      <c r="I13" s="270"/>
      <c r="J13" s="280"/>
      <c r="K13" s="280"/>
      <c r="L13" s="280"/>
      <c r="M13" s="280"/>
      <c r="N13" s="270"/>
      <c r="O13" s="270"/>
      <c r="P13" s="270"/>
    </row>
    <row r="14" spans="1:16" ht="14.25">
      <c r="A14" s="452"/>
      <c r="B14" s="282"/>
      <c r="C14" s="285"/>
      <c r="D14" s="270"/>
      <c r="E14" s="270"/>
      <c r="F14" s="270"/>
      <c r="G14" s="270"/>
      <c r="H14" s="270"/>
      <c r="I14" s="270"/>
      <c r="J14" s="280"/>
      <c r="K14" s="280"/>
      <c r="L14" s="280"/>
      <c r="M14" s="280"/>
      <c r="N14" s="270"/>
      <c r="O14" s="270"/>
      <c r="P14" s="270"/>
    </row>
    <row r="15" spans="1:16" ht="14.25">
      <c r="A15" s="452"/>
      <c r="B15" s="282"/>
      <c r="C15" s="291" t="s">
        <v>703</v>
      </c>
      <c r="D15" s="270"/>
      <c r="E15" s="270"/>
      <c r="F15" s="270"/>
      <c r="G15" s="270"/>
      <c r="H15" s="270"/>
      <c r="I15" s="270"/>
      <c r="J15" s="280"/>
      <c r="K15" s="280"/>
      <c r="L15" s="280"/>
      <c r="M15" s="280"/>
      <c r="N15" s="270"/>
      <c r="O15" s="270"/>
      <c r="P15" s="270"/>
    </row>
    <row r="16" spans="1:16" ht="14.25">
      <c r="A16" s="452"/>
      <c r="B16" s="282"/>
      <c r="C16" s="382"/>
      <c r="D16" s="270"/>
      <c r="E16" s="270"/>
      <c r="F16" s="270"/>
      <c r="G16" s="270"/>
      <c r="H16" s="270"/>
      <c r="I16" s="270"/>
      <c r="J16" s="280"/>
      <c r="K16" s="280"/>
      <c r="L16" s="280"/>
      <c r="M16" s="280"/>
      <c r="N16" s="270"/>
      <c r="O16" s="270"/>
      <c r="P16" s="270"/>
    </row>
    <row r="17" spans="1:16" ht="13.5" customHeight="1">
      <c r="A17" s="691" t="s">
        <v>89</v>
      </c>
      <c r="B17" s="676" t="s">
        <v>48</v>
      </c>
      <c r="C17" s="677"/>
      <c r="D17" s="676" t="s">
        <v>95</v>
      </c>
      <c r="E17" s="676" t="s">
        <v>94</v>
      </c>
      <c r="F17" s="678" t="s">
        <v>97</v>
      </c>
      <c r="G17" s="679"/>
      <c r="H17" s="679"/>
      <c r="I17" s="679"/>
      <c r="J17" s="679"/>
      <c r="K17" s="679"/>
      <c r="L17" s="680"/>
      <c r="M17" s="680"/>
      <c r="N17" s="680" t="s">
        <v>91</v>
      </c>
      <c r="O17" s="680"/>
      <c r="P17" s="677"/>
    </row>
    <row r="18" spans="1:16" ht="14.25">
      <c r="A18" s="692"/>
      <c r="B18" s="681"/>
      <c r="C18" s="680" t="s">
        <v>51</v>
      </c>
      <c r="D18" s="681"/>
      <c r="E18" s="681"/>
      <c r="F18" s="682" t="s">
        <v>92</v>
      </c>
      <c r="G18" s="683" t="s">
        <v>99</v>
      </c>
      <c r="H18" s="444" t="s">
        <v>52</v>
      </c>
      <c r="I18" s="693"/>
      <c r="J18" s="675" t="s">
        <v>100</v>
      </c>
      <c r="K18" s="680"/>
      <c r="L18" s="684" t="s">
        <v>98</v>
      </c>
      <c r="M18" s="444" t="s">
        <v>52</v>
      </c>
      <c r="N18" s="444" t="s">
        <v>53</v>
      </c>
      <c r="O18" s="680" t="s">
        <v>54</v>
      </c>
      <c r="P18" s="680"/>
    </row>
    <row r="19" spans="1:16" ht="15" customHeight="1">
      <c r="A19" s="692"/>
      <c r="B19" s="681"/>
      <c r="C19" s="680"/>
      <c r="D19" s="681"/>
      <c r="E19" s="681"/>
      <c r="F19" s="682"/>
      <c r="G19" s="679"/>
      <c r="H19" s="444" t="s">
        <v>56</v>
      </c>
      <c r="I19" s="444" t="s">
        <v>53</v>
      </c>
      <c r="J19" s="679"/>
      <c r="K19" s="680" t="s">
        <v>93</v>
      </c>
      <c r="L19" s="685"/>
      <c r="M19" s="444" t="s">
        <v>56</v>
      </c>
      <c r="N19" s="444"/>
      <c r="O19" s="680" t="s">
        <v>57</v>
      </c>
      <c r="P19" s="680" t="s">
        <v>55</v>
      </c>
    </row>
    <row r="20" spans="1:16" ht="32.25" customHeight="1">
      <c r="A20" s="692"/>
      <c r="B20" s="681"/>
      <c r="C20" s="124"/>
      <c r="D20" s="681"/>
      <c r="E20" s="681"/>
      <c r="F20" s="682"/>
      <c r="G20" s="679"/>
      <c r="H20" s="444" t="s">
        <v>96</v>
      </c>
      <c r="I20" s="693" t="s">
        <v>96</v>
      </c>
      <c r="J20" s="679"/>
      <c r="K20" s="124" t="s">
        <v>50</v>
      </c>
      <c r="L20" s="685"/>
      <c r="M20" s="680" t="s">
        <v>96</v>
      </c>
      <c r="N20" s="680" t="s">
        <v>96</v>
      </c>
      <c r="O20" s="680" t="s">
        <v>96</v>
      </c>
      <c r="P20" s="680" t="s">
        <v>96</v>
      </c>
    </row>
    <row r="21" spans="1:16" ht="14.25">
      <c r="A21" s="456">
        <v>1</v>
      </c>
      <c r="B21" s="124">
        <v>2</v>
      </c>
      <c r="C21" s="124">
        <v>3</v>
      </c>
      <c r="D21" s="124">
        <v>4</v>
      </c>
      <c r="E21" s="247">
        <v>5</v>
      </c>
      <c r="F21" s="246">
        <v>6</v>
      </c>
      <c r="G21" s="247">
        <v>7</v>
      </c>
      <c r="H21" s="124">
        <v>8</v>
      </c>
      <c r="I21" s="124">
        <v>9</v>
      </c>
      <c r="J21" s="124">
        <v>10</v>
      </c>
      <c r="K21" s="124">
        <v>11</v>
      </c>
      <c r="L21" s="443">
        <v>12</v>
      </c>
      <c r="M21" s="444">
        <v>13</v>
      </c>
      <c r="N21" s="124">
        <v>14</v>
      </c>
      <c r="O21" s="124">
        <v>15</v>
      </c>
      <c r="P21" s="124">
        <v>16</v>
      </c>
    </row>
    <row r="22" spans="1:16" ht="45">
      <c r="A22" s="457"/>
      <c r="B22" s="117"/>
      <c r="C22" s="156" t="s">
        <v>31</v>
      </c>
      <c r="D22" s="142"/>
      <c r="E22" s="142"/>
      <c r="F22" s="143"/>
      <c r="G22" s="143"/>
      <c r="H22" s="125"/>
      <c r="I22" s="126"/>
      <c r="J22" s="127"/>
      <c r="K22" s="118"/>
      <c r="L22" s="118"/>
      <c r="M22" s="118"/>
      <c r="N22" s="119"/>
      <c r="O22" s="120"/>
      <c r="P22" s="120"/>
    </row>
    <row r="23" spans="1:16" s="453" customFormat="1" ht="13.5" customHeight="1">
      <c r="A23" s="459"/>
      <c r="B23" s="652"/>
      <c r="C23" s="653" t="s">
        <v>475</v>
      </c>
      <c r="D23" s="652"/>
      <c r="E23" s="652"/>
      <c r="F23" s="652"/>
      <c r="G23" s="652"/>
      <c r="H23" s="652"/>
      <c r="I23" s="652"/>
      <c r="J23" s="652"/>
      <c r="K23" s="652"/>
      <c r="L23" s="652"/>
      <c r="M23" s="652"/>
      <c r="N23" s="652"/>
      <c r="O23" s="652"/>
      <c r="P23" s="652"/>
    </row>
    <row r="24" spans="1:16" s="453" customFormat="1" ht="26.25" customHeight="1">
      <c r="A24" s="460">
        <v>1</v>
      </c>
      <c r="B24" s="309" t="s">
        <v>63</v>
      </c>
      <c r="C24" s="152" t="s">
        <v>476</v>
      </c>
      <c r="D24" s="252" t="s">
        <v>110</v>
      </c>
      <c r="E24" s="309">
        <v>15</v>
      </c>
      <c r="F24" s="339"/>
      <c r="G24" s="339"/>
      <c r="H24" s="654"/>
      <c r="I24" s="340"/>
      <c r="J24" s="340"/>
      <c r="K24" s="340"/>
      <c r="L24" s="655"/>
      <c r="M24" s="655"/>
      <c r="N24" s="340"/>
      <c r="O24" s="340"/>
      <c r="P24" s="340"/>
    </row>
    <row r="25" spans="1:16" s="453" customFormat="1" ht="18" customHeight="1">
      <c r="A25" s="460"/>
      <c r="B25" s="309" t="s">
        <v>63</v>
      </c>
      <c r="C25" s="155" t="s">
        <v>352</v>
      </c>
      <c r="D25" s="252" t="s">
        <v>163</v>
      </c>
      <c r="E25" s="309">
        <f>+E24*0.4</f>
        <v>6</v>
      </c>
      <c r="F25" s="339"/>
      <c r="G25" s="339"/>
      <c r="H25" s="654"/>
      <c r="I25" s="340"/>
      <c r="J25" s="340"/>
      <c r="K25" s="340"/>
      <c r="L25" s="655"/>
      <c r="M25" s="655"/>
      <c r="N25" s="340"/>
      <c r="O25" s="340"/>
      <c r="P25" s="340"/>
    </row>
    <row r="26" spans="1:16" s="453" customFormat="1" ht="18" customHeight="1">
      <c r="A26" s="460"/>
      <c r="B26" s="309" t="s">
        <v>63</v>
      </c>
      <c r="C26" s="155" t="s">
        <v>287</v>
      </c>
      <c r="D26" s="252" t="s">
        <v>288</v>
      </c>
      <c r="E26" s="309">
        <f>+E25*0.06</f>
        <v>0.36</v>
      </c>
      <c r="F26" s="339"/>
      <c r="G26" s="339"/>
      <c r="H26" s="654"/>
      <c r="I26" s="656"/>
      <c r="J26" s="340"/>
      <c r="K26" s="340"/>
      <c r="L26" s="655"/>
      <c r="M26" s="655"/>
      <c r="N26" s="340"/>
      <c r="O26" s="340"/>
      <c r="P26" s="340"/>
    </row>
    <row r="27" spans="1:16" s="453" customFormat="1" ht="18" customHeight="1">
      <c r="A27" s="460"/>
      <c r="B27" s="309" t="s">
        <v>63</v>
      </c>
      <c r="C27" s="155" t="s">
        <v>289</v>
      </c>
      <c r="D27" s="252" t="s">
        <v>173</v>
      </c>
      <c r="E27" s="309">
        <v>1</v>
      </c>
      <c r="F27" s="339"/>
      <c r="G27" s="339"/>
      <c r="H27" s="654"/>
      <c r="I27" s="340"/>
      <c r="J27" s="340"/>
      <c r="K27" s="340"/>
      <c r="L27" s="655"/>
      <c r="M27" s="655"/>
      <c r="N27" s="340"/>
      <c r="O27" s="340"/>
      <c r="P27" s="340"/>
    </row>
    <row r="28" spans="1:16" s="453" customFormat="1" ht="27" customHeight="1">
      <c r="A28" s="460">
        <v>2</v>
      </c>
      <c r="B28" s="309" t="s">
        <v>63</v>
      </c>
      <c r="C28" s="152" t="s">
        <v>477</v>
      </c>
      <c r="D28" s="252" t="s">
        <v>173</v>
      </c>
      <c r="E28" s="309">
        <v>1</v>
      </c>
      <c r="F28" s="339"/>
      <c r="G28" s="339"/>
      <c r="H28" s="657"/>
      <c r="I28" s="658"/>
      <c r="J28" s="655"/>
      <c r="K28" s="340"/>
      <c r="L28" s="655"/>
      <c r="M28" s="655"/>
      <c r="N28" s="340"/>
      <c r="O28" s="340"/>
      <c r="P28" s="340"/>
    </row>
    <row r="29" spans="1:16" s="453" customFormat="1" ht="28.5">
      <c r="A29" s="461"/>
      <c r="B29" s="366"/>
      <c r="C29" s="659" t="s">
        <v>32</v>
      </c>
      <c r="D29" s="660"/>
      <c r="E29" s="383"/>
      <c r="F29" s="661"/>
      <c r="G29" s="662"/>
      <c r="H29" s="384"/>
      <c r="I29" s="383"/>
      <c r="J29" s="385"/>
      <c r="K29" s="386"/>
      <c r="L29" s="386"/>
      <c r="M29" s="386"/>
      <c r="N29" s="386"/>
      <c r="O29" s="385"/>
      <c r="P29" s="385"/>
    </row>
    <row r="30" spans="1:16" s="453" customFormat="1" ht="24" customHeight="1">
      <c r="A30" s="460">
        <v>3</v>
      </c>
      <c r="B30" s="309" t="s">
        <v>63</v>
      </c>
      <c r="C30" s="152" t="s">
        <v>478</v>
      </c>
      <c r="D30" s="252" t="s">
        <v>73</v>
      </c>
      <c r="E30" s="309">
        <v>50</v>
      </c>
      <c r="F30" s="339"/>
      <c r="G30" s="339"/>
      <c r="H30" s="657"/>
      <c r="I30" s="340"/>
      <c r="J30" s="340"/>
      <c r="K30" s="340"/>
      <c r="L30" s="340"/>
      <c r="M30" s="340"/>
      <c r="N30" s="340"/>
      <c r="O30" s="340"/>
      <c r="P30" s="340"/>
    </row>
    <row r="31" spans="1:16" s="453" customFormat="1" ht="18" customHeight="1">
      <c r="A31" s="460">
        <v>4</v>
      </c>
      <c r="B31" s="309" t="s">
        <v>63</v>
      </c>
      <c r="C31" s="152" t="s">
        <v>479</v>
      </c>
      <c r="D31" s="252" t="s">
        <v>73</v>
      </c>
      <c r="E31" s="309">
        <v>16</v>
      </c>
      <c r="F31" s="339"/>
      <c r="G31" s="339"/>
      <c r="H31" s="657"/>
      <c r="I31" s="340"/>
      <c r="J31" s="340"/>
      <c r="K31" s="340"/>
      <c r="L31" s="340"/>
      <c r="M31" s="340"/>
      <c r="N31" s="340"/>
      <c r="O31" s="340"/>
      <c r="P31" s="340"/>
    </row>
    <row r="32" spans="1:16" s="453" customFormat="1" ht="18" customHeight="1">
      <c r="A32" s="460">
        <v>5</v>
      </c>
      <c r="B32" s="309" t="s">
        <v>63</v>
      </c>
      <c r="C32" s="152" t="s">
        <v>480</v>
      </c>
      <c r="D32" s="252" t="s">
        <v>73</v>
      </c>
      <c r="E32" s="309">
        <v>20</v>
      </c>
      <c r="F32" s="663"/>
      <c r="G32" s="663"/>
      <c r="H32" s="657"/>
      <c r="I32" s="340"/>
      <c r="J32" s="340"/>
      <c r="K32" s="340"/>
      <c r="L32" s="340"/>
      <c r="M32" s="340"/>
      <c r="N32" s="340"/>
      <c r="O32" s="340"/>
      <c r="P32" s="340"/>
    </row>
    <row r="33" spans="1:16" s="453" customFormat="1" ht="18" customHeight="1">
      <c r="A33" s="460"/>
      <c r="B33" s="309" t="s">
        <v>63</v>
      </c>
      <c r="C33" s="155" t="s">
        <v>186</v>
      </c>
      <c r="D33" s="252" t="s">
        <v>173</v>
      </c>
      <c r="E33" s="309">
        <v>2</v>
      </c>
      <c r="F33" s="339"/>
      <c r="G33" s="339"/>
      <c r="H33" s="654"/>
      <c r="I33" s="656"/>
      <c r="J33" s="340"/>
      <c r="K33" s="340"/>
      <c r="L33" s="340"/>
      <c r="M33" s="340"/>
      <c r="N33" s="340"/>
      <c r="O33" s="340"/>
      <c r="P33" s="340"/>
    </row>
    <row r="34" spans="1:16" s="453" customFormat="1" ht="25.5" customHeight="1">
      <c r="A34" s="460">
        <v>6</v>
      </c>
      <c r="B34" s="309" t="s">
        <v>63</v>
      </c>
      <c r="C34" s="152" t="s">
        <v>481</v>
      </c>
      <c r="D34" s="252" t="s">
        <v>173</v>
      </c>
      <c r="E34" s="309">
        <v>1</v>
      </c>
      <c r="F34" s="339"/>
      <c r="G34" s="339"/>
      <c r="H34" s="657"/>
      <c r="I34" s="340"/>
      <c r="J34" s="340"/>
      <c r="K34" s="340"/>
      <c r="L34" s="340"/>
      <c r="M34" s="340"/>
      <c r="N34" s="340"/>
      <c r="O34" s="340"/>
      <c r="P34" s="340"/>
    </row>
    <row r="35" spans="1:16" s="453" customFormat="1" ht="18" customHeight="1">
      <c r="A35" s="460"/>
      <c r="B35" s="309" t="s">
        <v>63</v>
      </c>
      <c r="C35" s="155" t="s">
        <v>53</v>
      </c>
      <c r="D35" s="252" t="s">
        <v>173</v>
      </c>
      <c r="E35" s="309">
        <v>1</v>
      </c>
      <c r="F35" s="339"/>
      <c r="G35" s="339"/>
      <c r="H35" s="654"/>
      <c r="I35" s="655"/>
      <c r="J35" s="340"/>
      <c r="K35" s="340"/>
      <c r="L35" s="340"/>
      <c r="M35" s="340"/>
      <c r="N35" s="340"/>
      <c r="O35" s="340"/>
      <c r="P35" s="340"/>
    </row>
    <row r="36" spans="1:16" s="453" customFormat="1" ht="46.5" customHeight="1">
      <c r="A36" s="458">
        <v>7</v>
      </c>
      <c r="B36" s="309" t="s">
        <v>63</v>
      </c>
      <c r="C36" s="664" t="s">
        <v>503</v>
      </c>
      <c r="D36" s="145" t="s">
        <v>482</v>
      </c>
      <c r="E36" s="249">
        <v>2348</v>
      </c>
      <c r="F36" s="665"/>
      <c r="G36" s="666"/>
      <c r="H36" s="657"/>
      <c r="I36" s="147"/>
      <c r="J36" s="147"/>
      <c r="K36" s="340"/>
      <c r="L36" s="340"/>
      <c r="M36" s="340"/>
      <c r="N36" s="340"/>
      <c r="O36" s="340"/>
      <c r="P36" s="340"/>
    </row>
    <row r="37" spans="1:16" s="453" customFormat="1" ht="18" customHeight="1">
      <c r="A37" s="461"/>
      <c r="B37" s="366"/>
      <c r="C37" s="659" t="s">
        <v>33</v>
      </c>
      <c r="D37" s="387"/>
      <c r="E37" s="383"/>
      <c r="F37" s="667"/>
      <c r="G37" s="383"/>
      <c r="H37" s="384"/>
      <c r="I37" s="383"/>
      <c r="J37" s="668"/>
      <c r="K37" s="386"/>
      <c r="L37" s="386"/>
      <c r="M37" s="386"/>
      <c r="N37" s="386"/>
      <c r="O37" s="385"/>
      <c r="P37" s="385"/>
    </row>
    <row r="38" spans="1:16" s="453" customFormat="1" ht="24.75" customHeight="1">
      <c r="A38" s="458">
        <v>8</v>
      </c>
      <c r="B38" s="309" t="s">
        <v>63</v>
      </c>
      <c r="C38" s="664" t="s">
        <v>34</v>
      </c>
      <c r="D38" s="145" t="s">
        <v>110</v>
      </c>
      <c r="E38" s="249">
        <v>1320</v>
      </c>
      <c r="F38" s="694"/>
      <c r="G38" s="695"/>
      <c r="H38" s="237"/>
      <c r="I38" s="147"/>
      <c r="J38" s="147"/>
      <c r="K38" s="119"/>
      <c r="L38" s="119"/>
      <c r="M38" s="119"/>
      <c r="N38" s="119"/>
      <c r="O38" s="120"/>
      <c r="P38" s="120"/>
    </row>
    <row r="39" spans="1:16" s="453" customFormat="1" ht="27.75" customHeight="1">
      <c r="A39" s="458">
        <v>9</v>
      </c>
      <c r="B39" s="309" t="s">
        <v>63</v>
      </c>
      <c r="C39" s="669" t="s">
        <v>109</v>
      </c>
      <c r="D39" s="105" t="s">
        <v>110</v>
      </c>
      <c r="E39" s="249">
        <v>7300</v>
      </c>
      <c r="F39" s="694"/>
      <c r="G39" s="695"/>
      <c r="H39" s="237"/>
      <c r="I39" s="153"/>
      <c r="J39" s="670"/>
      <c r="K39" s="119"/>
      <c r="L39" s="119"/>
      <c r="M39" s="119"/>
      <c r="N39" s="119"/>
      <c r="O39" s="120"/>
      <c r="P39" s="120"/>
    </row>
    <row r="40" spans="1:16" s="462" customFormat="1" ht="57">
      <c r="A40" s="458">
        <v>10</v>
      </c>
      <c r="B40" s="309" t="s">
        <v>63</v>
      </c>
      <c r="C40" s="664" t="s">
        <v>483</v>
      </c>
      <c r="D40" s="145" t="s">
        <v>110</v>
      </c>
      <c r="E40" s="249">
        <v>7300</v>
      </c>
      <c r="F40" s="694"/>
      <c r="G40" s="695"/>
      <c r="H40" s="237"/>
      <c r="I40" s="153"/>
      <c r="J40" s="153"/>
      <c r="K40" s="119"/>
      <c r="L40" s="119"/>
      <c r="M40" s="119"/>
      <c r="N40" s="119"/>
      <c r="O40" s="120"/>
      <c r="P40" s="120"/>
    </row>
    <row r="41" spans="1:16" s="453" customFormat="1" ht="18" customHeight="1">
      <c r="A41" s="458"/>
      <c r="B41" s="309" t="s">
        <v>63</v>
      </c>
      <c r="C41" s="671" t="s">
        <v>35</v>
      </c>
      <c r="D41" s="145" t="s">
        <v>482</v>
      </c>
      <c r="E41" s="249">
        <v>2920</v>
      </c>
      <c r="F41" s="694"/>
      <c r="G41" s="695"/>
      <c r="H41" s="237"/>
      <c r="I41" s="153"/>
      <c r="J41" s="153"/>
      <c r="K41" s="119"/>
      <c r="L41" s="119"/>
      <c r="M41" s="119"/>
      <c r="N41" s="119"/>
      <c r="O41" s="120"/>
      <c r="P41" s="120"/>
    </row>
    <row r="42" spans="1:16" s="453" customFormat="1" ht="57">
      <c r="A42" s="458">
        <v>11</v>
      </c>
      <c r="B42" s="309" t="s">
        <v>63</v>
      </c>
      <c r="C42" s="664" t="s">
        <v>484</v>
      </c>
      <c r="D42" s="145" t="s">
        <v>110</v>
      </c>
      <c r="E42" s="249">
        <v>1357</v>
      </c>
      <c r="F42" s="694"/>
      <c r="G42" s="695"/>
      <c r="H42" s="237"/>
      <c r="I42" s="153"/>
      <c r="J42" s="153"/>
      <c r="K42" s="119"/>
      <c r="L42" s="119"/>
      <c r="M42" s="119"/>
      <c r="N42" s="119"/>
      <c r="O42" s="120"/>
      <c r="P42" s="120"/>
    </row>
    <row r="43" spans="1:16" s="453" customFormat="1" ht="23.25" customHeight="1">
      <c r="A43" s="458"/>
      <c r="B43" s="309" t="s">
        <v>63</v>
      </c>
      <c r="C43" s="671" t="s">
        <v>35</v>
      </c>
      <c r="D43" s="145" t="s">
        <v>482</v>
      </c>
      <c r="E43" s="249">
        <v>203.5</v>
      </c>
      <c r="F43" s="694"/>
      <c r="G43" s="695"/>
      <c r="H43" s="237"/>
      <c r="I43" s="153"/>
      <c r="J43" s="153"/>
      <c r="K43" s="119"/>
      <c r="L43" s="119"/>
      <c r="M43" s="119"/>
      <c r="N43" s="119"/>
      <c r="O43" s="120"/>
      <c r="P43" s="120"/>
    </row>
    <row r="44" spans="1:16" s="453" customFormat="1" ht="36" customHeight="1">
      <c r="A44" s="458">
        <v>12</v>
      </c>
      <c r="B44" s="309" t="s">
        <v>63</v>
      </c>
      <c r="C44" s="664" t="s">
        <v>498</v>
      </c>
      <c r="D44" s="145" t="s">
        <v>110</v>
      </c>
      <c r="E44" s="249">
        <v>1357</v>
      </c>
      <c r="F44" s="694"/>
      <c r="G44" s="695"/>
      <c r="H44" s="237"/>
      <c r="I44" s="153"/>
      <c r="J44" s="153"/>
      <c r="K44" s="119"/>
      <c r="L44" s="119"/>
      <c r="M44" s="119"/>
      <c r="N44" s="119"/>
      <c r="O44" s="120"/>
      <c r="P44" s="120"/>
    </row>
    <row r="45" spans="1:16" s="453" customFormat="1" ht="25.5" customHeight="1">
      <c r="A45" s="458"/>
      <c r="B45" s="309" t="s">
        <v>63</v>
      </c>
      <c r="C45" s="671" t="s">
        <v>35</v>
      </c>
      <c r="D45" s="145" t="s">
        <v>482</v>
      </c>
      <c r="E45" s="141">
        <v>339.2</v>
      </c>
      <c r="F45" s="696"/>
      <c r="G45" s="695"/>
      <c r="H45" s="237"/>
      <c r="I45" s="153"/>
      <c r="J45" s="153"/>
      <c r="K45" s="119"/>
      <c r="L45" s="119"/>
      <c r="M45" s="119"/>
      <c r="N45" s="119"/>
      <c r="O45" s="120"/>
      <c r="P45" s="120"/>
    </row>
    <row r="46" spans="1:16" s="453" customFormat="1" ht="42.75">
      <c r="A46" s="458">
        <v>13</v>
      </c>
      <c r="B46" s="309" t="s">
        <v>63</v>
      </c>
      <c r="C46" s="664" t="s">
        <v>485</v>
      </c>
      <c r="D46" s="145" t="s">
        <v>110</v>
      </c>
      <c r="E46" s="249">
        <v>7300</v>
      </c>
      <c r="F46" s="694"/>
      <c r="G46" s="695"/>
      <c r="H46" s="237"/>
      <c r="I46" s="153"/>
      <c r="J46" s="153"/>
      <c r="K46" s="119"/>
      <c r="L46" s="119"/>
      <c r="M46" s="119"/>
      <c r="N46" s="119"/>
      <c r="O46" s="120"/>
      <c r="P46" s="120"/>
    </row>
    <row r="47" spans="1:16" s="453" customFormat="1" ht="28.5">
      <c r="A47" s="458"/>
      <c r="B47" s="309" t="s">
        <v>63</v>
      </c>
      <c r="C47" s="671" t="s">
        <v>152</v>
      </c>
      <c r="D47" s="145" t="s">
        <v>482</v>
      </c>
      <c r="E47" s="249">
        <v>1825</v>
      </c>
      <c r="F47" s="694"/>
      <c r="G47" s="695"/>
      <c r="H47" s="237"/>
      <c r="I47" s="672"/>
      <c r="J47" s="147"/>
      <c r="K47" s="119"/>
      <c r="L47" s="119"/>
      <c r="M47" s="119"/>
      <c r="N47" s="119"/>
      <c r="O47" s="120"/>
      <c r="P47" s="120"/>
    </row>
    <row r="48" spans="1:16" s="453" customFormat="1" ht="18" customHeight="1">
      <c r="A48" s="458">
        <v>14</v>
      </c>
      <c r="B48" s="309" t="s">
        <v>63</v>
      </c>
      <c r="C48" s="664" t="s">
        <v>153</v>
      </c>
      <c r="D48" s="145" t="s">
        <v>110</v>
      </c>
      <c r="E48" s="249">
        <v>4170</v>
      </c>
      <c r="F48" s="694"/>
      <c r="G48" s="695"/>
      <c r="H48" s="237"/>
      <c r="I48" s="153"/>
      <c r="J48" s="153"/>
      <c r="K48" s="119"/>
      <c r="L48" s="119"/>
      <c r="M48" s="119"/>
      <c r="N48" s="119"/>
      <c r="O48" s="120"/>
      <c r="P48" s="120"/>
    </row>
    <row r="49" spans="1:16" s="453" customFormat="1" ht="28.5">
      <c r="A49" s="458"/>
      <c r="B49" s="309" t="s">
        <v>63</v>
      </c>
      <c r="C49" s="671" t="s">
        <v>152</v>
      </c>
      <c r="D49" s="145" t="s">
        <v>482</v>
      </c>
      <c r="E49" s="249">
        <v>625.5</v>
      </c>
      <c r="F49" s="694"/>
      <c r="G49" s="695"/>
      <c r="H49" s="237"/>
      <c r="I49" s="672"/>
      <c r="J49" s="153"/>
      <c r="K49" s="119"/>
      <c r="L49" s="119"/>
      <c r="M49" s="119"/>
      <c r="N49" s="119"/>
      <c r="O49" s="120"/>
      <c r="P49" s="120"/>
    </row>
    <row r="50" spans="1:16" s="453" customFormat="1" ht="32.25" customHeight="1">
      <c r="A50" s="458">
        <v>15</v>
      </c>
      <c r="B50" s="309" t="s">
        <v>63</v>
      </c>
      <c r="C50" s="149" t="s">
        <v>36</v>
      </c>
      <c r="D50" s="147" t="s">
        <v>60</v>
      </c>
      <c r="E50" s="673">
        <v>390</v>
      </c>
      <c r="F50" s="694"/>
      <c r="G50" s="695"/>
      <c r="H50" s="237"/>
      <c r="I50" s="153"/>
      <c r="J50" s="153"/>
      <c r="K50" s="119"/>
      <c r="L50" s="119"/>
      <c r="M50" s="119"/>
      <c r="N50" s="119"/>
      <c r="O50" s="120"/>
      <c r="P50" s="120"/>
    </row>
    <row r="51" spans="1:16" s="453" customFormat="1" ht="18" customHeight="1">
      <c r="A51" s="458"/>
      <c r="B51" s="309" t="s">
        <v>63</v>
      </c>
      <c r="C51" s="674" t="s">
        <v>37</v>
      </c>
      <c r="D51" s="147" t="s">
        <v>60</v>
      </c>
      <c r="E51" s="673">
        <v>390</v>
      </c>
      <c r="F51" s="696"/>
      <c r="G51" s="695"/>
      <c r="H51" s="237"/>
      <c r="I51" s="153"/>
      <c r="J51" s="153"/>
      <c r="K51" s="119"/>
      <c r="L51" s="119"/>
      <c r="M51" s="119"/>
      <c r="N51" s="119"/>
      <c r="O51" s="120"/>
      <c r="P51" s="120"/>
    </row>
    <row r="52" spans="1:16" s="453" customFormat="1" ht="18" customHeight="1">
      <c r="A52" s="458"/>
      <c r="B52" s="309" t="s">
        <v>63</v>
      </c>
      <c r="C52" s="674" t="s">
        <v>38</v>
      </c>
      <c r="D52" s="151" t="s">
        <v>482</v>
      </c>
      <c r="E52" s="673">
        <v>5.3</v>
      </c>
      <c r="F52" s="696"/>
      <c r="G52" s="695"/>
      <c r="H52" s="237"/>
      <c r="I52" s="153"/>
      <c r="J52" s="153"/>
      <c r="K52" s="119"/>
      <c r="L52" s="119"/>
      <c r="M52" s="119"/>
      <c r="N52" s="119"/>
      <c r="O52" s="120"/>
      <c r="P52" s="120"/>
    </row>
    <row r="53" spans="1:16" s="453" customFormat="1" ht="18" customHeight="1">
      <c r="A53" s="458"/>
      <c r="B53" s="309" t="s">
        <v>63</v>
      </c>
      <c r="C53" s="674" t="s">
        <v>39</v>
      </c>
      <c r="D53" s="151" t="s">
        <v>482</v>
      </c>
      <c r="E53" s="673">
        <v>12</v>
      </c>
      <c r="F53" s="696"/>
      <c r="G53" s="695"/>
      <c r="H53" s="237"/>
      <c r="I53" s="672"/>
      <c r="J53" s="153"/>
      <c r="K53" s="119"/>
      <c r="L53" s="119"/>
      <c r="M53" s="119"/>
      <c r="N53" s="119"/>
      <c r="O53" s="120"/>
      <c r="P53" s="120"/>
    </row>
    <row r="54" spans="1:16" s="453" customFormat="1" ht="35.25" customHeight="1">
      <c r="A54" s="458">
        <v>16</v>
      </c>
      <c r="B54" s="309" t="s">
        <v>63</v>
      </c>
      <c r="C54" s="149" t="s">
        <v>40</v>
      </c>
      <c r="D54" s="147" t="s">
        <v>60</v>
      </c>
      <c r="E54" s="673">
        <v>700</v>
      </c>
      <c r="F54" s="694"/>
      <c r="G54" s="695"/>
      <c r="H54" s="237"/>
      <c r="I54" s="153"/>
      <c r="J54" s="153"/>
      <c r="K54" s="119"/>
      <c r="L54" s="119"/>
      <c r="M54" s="119"/>
      <c r="N54" s="119"/>
      <c r="O54" s="120"/>
      <c r="P54" s="120"/>
    </row>
    <row r="55" spans="1:16" s="453" customFormat="1" ht="18" customHeight="1">
      <c r="A55" s="458"/>
      <c r="B55" s="309" t="s">
        <v>63</v>
      </c>
      <c r="C55" s="674" t="s">
        <v>41</v>
      </c>
      <c r="D55" s="147" t="s">
        <v>60</v>
      </c>
      <c r="E55" s="673">
        <v>700</v>
      </c>
      <c r="F55" s="694"/>
      <c r="G55" s="695"/>
      <c r="H55" s="237"/>
      <c r="I55" s="153"/>
      <c r="J55" s="153"/>
      <c r="K55" s="119"/>
      <c r="L55" s="119"/>
      <c r="M55" s="119"/>
      <c r="N55" s="119"/>
      <c r="O55" s="120"/>
      <c r="P55" s="120"/>
    </row>
    <row r="56" spans="1:16" s="453" customFormat="1" ht="18" customHeight="1">
      <c r="A56" s="458"/>
      <c r="B56" s="309" t="s">
        <v>63</v>
      </c>
      <c r="C56" s="674" t="s">
        <v>38</v>
      </c>
      <c r="D56" s="151" t="s">
        <v>482</v>
      </c>
      <c r="E56" s="673">
        <v>22.5</v>
      </c>
      <c r="F56" s="694"/>
      <c r="G56" s="695"/>
      <c r="H56" s="237"/>
      <c r="I56" s="153"/>
      <c r="J56" s="153"/>
      <c r="K56" s="119"/>
      <c r="L56" s="119"/>
      <c r="M56" s="119"/>
      <c r="N56" s="119"/>
      <c r="O56" s="120"/>
      <c r="P56" s="120"/>
    </row>
    <row r="57" spans="1:16" s="453" customFormat="1" ht="18" customHeight="1">
      <c r="A57" s="458"/>
      <c r="B57" s="309" t="s">
        <v>63</v>
      </c>
      <c r="C57" s="674" t="s">
        <v>39</v>
      </c>
      <c r="D57" s="151" t="s">
        <v>482</v>
      </c>
      <c r="E57" s="673">
        <v>42</v>
      </c>
      <c r="F57" s="694"/>
      <c r="G57" s="695"/>
      <c r="H57" s="237"/>
      <c r="I57" s="672"/>
      <c r="J57" s="153"/>
      <c r="K57" s="119"/>
      <c r="L57" s="119"/>
      <c r="M57" s="119"/>
      <c r="N57" s="119"/>
      <c r="O57" s="120"/>
      <c r="P57" s="120"/>
    </row>
    <row r="58" spans="1:16" s="453" customFormat="1" ht="35.25" customHeight="1">
      <c r="A58" s="458">
        <v>17</v>
      </c>
      <c r="B58" s="309" t="s">
        <v>63</v>
      </c>
      <c r="C58" s="149" t="s">
        <v>664</v>
      </c>
      <c r="D58" s="147" t="s">
        <v>60</v>
      </c>
      <c r="E58" s="673">
        <v>70</v>
      </c>
      <c r="F58" s="694"/>
      <c r="G58" s="695"/>
      <c r="H58" s="237"/>
      <c r="I58" s="153"/>
      <c r="J58" s="153"/>
      <c r="K58" s="119"/>
      <c r="L58" s="119"/>
      <c r="M58" s="119"/>
      <c r="N58" s="119"/>
      <c r="O58" s="120"/>
      <c r="P58" s="120"/>
    </row>
    <row r="59" spans="1:16" s="453" customFormat="1" ht="18" customHeight="1">
      <c r="A59" s="458"/>
      <c r="B59" s="309" t="s">
        <v>63</v>
      </c>
      <c r="C59" s="674" t="s">
        <v>41</v>
      </c>
      <c r="D59" s="147" t="s">
        <v>60</v>
      </c>
      <c r="E59" s="673">
        <v>70</v>
      </c>
      <c r="F59" s="694"/>
      <c r="G59" s="695"/>
      <c r="H59" s="237"/>
      <c r="I59" s="153"/>
      <c r="J59" s="153"/>
      <c r="K59" s="119"/>
      <c r="L59" s="119"/>
      <c r="M59" s="119"/>
      <c r="N59" s="119"/>
      <c r="O59" s="120"/>
      <c r="P59" s="120"/>
    </row>
    <row r="60" spans="1:16" s="453" customFormat="1" ht="18" customHeight="1">
      <c r="A60" s="458"/>
      <c r="B60" s="309" t="s">
        <v>63</v>
      </c>
      <c r="C60" s="674" t="s">
        <v>38</v>
      </c>
      <c r="D60" s="151" t="s">
        <v>482</v>
      </c>
      <c r="E60" s="673">
        <v>22.5</v>
      </c>
      <c r="F60" s="694"/>
      <c r="G60" s="695"/>
      <c r="H60" s="237"/>
      <c r="I60" s="153"/>
      <c r="J60" s="153"/>
      <c r="K60" s="119"/>
      <c r="L60" s="119"/>
      <c r="M60" s="119"/>
      <c r="N60" s="119"/>
      <c r="O60" s="120"/>
      <c r="P60" s="120"/>
    </row>
    <row r="61" spans="1:16" s="453" customFormat="1" ht="18" customHeight="1">
      <c r="A61" s="458"/>
      <c r="B61" s="309" t="s">
        <v>63</v>
      </c>
      <c r="C61" s="674" t="s">
        <v>39</v>
      </c>
      <c r="D61" s="151" t="s">
        <v>482</v>
      </c>
      <c r="E61" s="673">
        <v>42</v>
      </c>
      <c r="F61" s="694"/>
      <c r="G61" s="695"/>
      <c r="H61" s="237"/>
      <c r="I61" s="672"/>
      <c r="J61" s="153"/>
      <c r="K61" s="119"/>
      <c r="L61" s="119"/>
      <c r="M61" s="119"/>
      <c r="N61" s="119"/>
      <c r="O61" s="120"/>
      <c r="P61" s="120"/>
    </row>
    <row r="62" spans="1:16" s="453" customFormat="1" ht="24.75" customHeight="1">
      <c r="A62" s="458">
        <v>18</v>
      </c>
      <c r="B62" s="309" t="s">
        <v>63</v>
      </c>
      <c r="C62" s="149" t="s">
        <v>500</v>
      </c>
      <c r="D62" s="151" t="s">
        <v>110</v>
      </c>
      <c r="E62" s="232">
        <v>8657</v>
      </c>
      <c r="F62" s="694"/>
      <c r="G62" s="695"/>
      <c r="H62" s="237"/>
      <c r="I62" s="153"/>
      <c r="J62" s="153"/>
      <c r="K62" s="119"/>
      <c r="L62" s="119"/>
      <c r="M62" s="119"/>
      <c r="N62" s="119"/>
      <c r="O62" s="120"/>
      <c r="P62" s="120"/>
    </row>
    <row r="63" spans="1:16" s="453" customFormat="1" ht="18" customHeight="1">
      <c r="A63" s="458"/>
      <c r="B63" s="309" t="s">
        <v>63</v>
      </c>
      <c r="C63" s="674" t="s">
        <v>154</v>
      </c>
      <c r="D63" s="151" t="s">
        <v>110</v>
      </c>
      <c r="E63" s="232">
        <v>1357</v>
      </c>
      <c r="F63" s="694"/>
      <c r="G63" s="695"/>
      <c r="H63" s="237"/>
      <c r="I63" s="153"/>
      <c r="J63" s="153"/>
      <c r="K63" s="119"/>
      <c r="L63" s="119"/>
      <c r="M63" s="119"/>
      <c r="N63" s="119"/>
      <c r="O63" s="120"/>
      <c r="P63" s="120"/>
    </row>
    <row r="64" spans="1:16" s="453" customFormat="1" ht="18" customHeight="1">
      <c r="A64" s="458"/>
      <c r="B64" s="309" t="s">
        <v>63</v>
      </c>
      <c r="C64" s="674" t="s">
        <v>486</v>
      </c>
      <c r="D64" s="151" t="s">
        <v>163</v>
      </c>
      <c r="E64" s="232">
        <v>7300</v>
      </c>
      <c r="F64" s="694"/>
      <c r="G64" s="695"/>
      <c r="H64" s="237"/>
      <c r="I64" s="153"/>
      <c r="J64" s="153"/>
      <c r="K64" s="119"/>
      <c r="L64" s="119"/>
      <c r="M64" s="119"/>
      <c r="N64" s="119"/>
      <c r="O64" s="120"/>
      <c r="P64" s="120"/>
    </row>
    <row r="65" spans="1:16" s="453" customFormat="1" ht="18" customHeight="1">
      <c r="A65" s="458"/>
      <c r="B65" s="309" t="s">
        <v>63</v>
      </c>
      <c r="C65" s="674" t="s">
        <v>155</v>
      </c>
      <c r="D65" s="151" t="s">
        <v>110</v>
      </c>
      <c r="E65" s="232">
        <v>8657</v>
      </c>
      <c r="F65" s="694"/>
      <c r="G65" s="695"/>
      <c r="H65" s="237"/>
      <c r="I65" s="153"/>
      <c r="J65" s="153"/>
      <c r="K65" s="119"/>
      <c r="L65" s="119"/>
      <c r="M65" s="119"/>
      <c r="N65" s="119"/>
      <c r="O65" s="120"/>
      <c r="P65" s="120"/>
    </row>
    <row r="66" spans="1:16" s="453" customFormat="1" ht="24" customHeight="1">
      <c r="A66" s="460">
        <v>19</v>
      </c>
      <c r="B66" s="309" t="s">
        <v>63</v>
      </c>
      <c r="C66" s="149" t="s">
        <v>487</v>
      </c>
      <c r="D66" s="151" t="s">
        <v>110</v>
      </c>
      <c r="E66" s="232">
        <v>1367</v>
      </c>
      <c r="F66" s="694"/>
      <c r="G66" s="695"/>
      <c r="H66" s="237"/>
      <c r="I66" s="153"/>
      <c r="J66" s="153"/>
      <c r="K66" s="119"/>
      <c r="L66" s="119"/>
      <c r="M66" s="119"/>
      <c r="N66" s="119"/>
      <c r="O66" s="120"/>
      <c r="P66" s="120"/>
    </row>
    <row r="67" spans="1:16" s="453" customFormat="1" ht="57">
      <c r="A67" s="460">
        <v>20</v>
      </c>
      <c r="B67" s="309" t="s">
        <v>63</v>
      </c>
      <c r="C67" s="664" t="s">
        <v>501</v>
      </c>
      <c r="D67" s="151" t="s">
        <v>110</v>
      </c>
      <c r="E67" s="258">
        <v>1367</v>
      </c>
      <c r="F67" s="694"/>
      <c r="G67" s="695"/>
      <c r="H67" s="237"/>
      <c r="I67" s="153"/>
      <c r="J67" s="153"/>
      <c r="K67" s="119"/>
      <c r="L67" s="119"/>
      <c r="M67" s="119"/>
      <c r="N67" s="119"/>
      <c r="O67" s="120"/>
      <c r="P67" s="120"/>
    </row>
    <row r="68" spans="1:16" s="453" customFormat="1" ht="28.5" customHeight="1">
      <c r="A68" s="460"/>
      <c r="B68" s="309" t="s">
        <v>63</v>
      </c>
      <c r="C68" s="671" t="s">
        <v>152</v>
      </c>
      <c r="D68" s="151" t="s">
        <v>482</v>
      </c>
      <c r="E68" s="232">
        <v>205</v>
      </c>
      <c r="F68" s="696"/>
      <c r="G68" s="695"/>
      <c r="H68" s="237"/>
      <c r="I68" s="672"/>
      <c r="J68" s="147"/>
      <c r="K68" s="119"/>
      <c r="L68" s="119"/>
      <c r="M68" s="119"/>
      <c r="N68" s="119"/>
      <c r="O68" s="120"/>
      <c r="P68" s="120"/>
    </row>
    <row r="69" spans="1:16" s="453" customFormat="1" ht="36.75" customHeight="1">
      <c r="A69" s="460">
        <v>21</v>
      </c>
      <c r="B69" s="309" t="s">
        <v>63</v>
      </c>
      <c r="C69" s="664" t="s">
        <v>502</v>
      </c>
      <c r="D69" s="151" t="s">
        <v>110</v>
      </c>
      <c r="E69" s="673">
        <v>7300</v>
      </c>
      <c r="F69" s="694"/>
      <c r="G69" s="695"/>
      <c r="H69" s="237"/>
      <c r="I69" s="153"/>
      <c r="J69" s="153"/>
      <c r="K69" s="119"/>
      <c r="L69" s="119"/>
      <c r="M69" s="119"/>
      <c r="N69" s="119"/>
      <c r="O69" s="120"/>
      <c r="P69" s="120"/>
    </row>
    <row r="70" spans="1:16" s="453" customFormat="1" ht="28.5">
      <c r="A70" s="460"/>
      <c r="B70" s="309" t="s">
        <v>63</v>
      </c>
      <c r="C70" s="671" t="s">
        <v>152</v>
      </c>
      <c r="D70" s="151" t="s">
        <v>482</v>
      </c>
      <c r="E70" s="232">
        <v>1825</v>
      </c>
      <c r="F70" s="694"/>
      <c r="G70" s="695"/>
      <c r="H70" s="237"/>
      <c r="I70" s="672"/>
      <c r="J70" s="147"/>
      <c r="K70" s="119"/>
      <c r="L70" s="119"/>
      <c r="M70" s="119"/>
      <c r="N70" s="119"/>
      <c r="O70" s="120"/>
      <c r="P70" s="120"/>
    </row>
    <row r="71" spans="1:16" s="453" customFormat="1" ht="35.25" customHeight="1">
      <c r="A71" s="460">
        <v>22</v>
      </c>
      <c r="B71" s="309" t="s">
        <v>63</v>
      </c>
      <c r="C71" s="664" t="s">
        <v>499</v>
      </c>
      <c r="D71" s="151" t="s">
        <v>110</v>
      </c>
      <c r="E71" s="232">
        <v>7300</v>
      </c>
      <c r="F71" s="694"/>
      <c r="G71" s="695"/>
      <c r="H71" s="237"/>
      <c r="I71" s="153"/>
      <c r="J71" s="147"/>
      <c r="K71" s="119"/>
      <c r="L71" s="119"/>
      <c r="M71" s="119"/>
      <c r="N71" s="119"/>
      <c r="O71" s="120"/>
      <c r="P71" s="120"/>
    </row>
    <row r="72" spans="1:16" s="453" customFormat="1" ht="33" customHeight="1">
      <c r="A72" s="460">
        <v>23</v>
      </c>
      <c r="B72" s="309" t="s">
        <v>63</v>
      </c>
      <c r="C72" s="664" t="s">
        <v>665</v>
      </c>
      <c r="D72" s="151" t="s">
        <v>110</v>
      </c>
      <c r="E72" s="232">
        <v>390</v>
      </c>
      <c r="F72" s="694"/>
      <c r="G72" s="695"/>
      <c r="H72" s="237"/>
      <c r="I72" s="153"/>
      <c r="J72" s="147"/>
      <c r="K72" s="119"/>
      <c r="L72" s="119"/>
      <c r="M72" s="119"/>
      <c r="N72" s="119"/>
      <c r="O72" s="120"/>
      <c r="P72" s="120"/>
    </row>
    <row r="73" spans="1:16" ht="16.5" customHeight="1">
      <c r="A73" s="697"/>
      <c r="B73" s="372"/>
      <c r="C73" s="129" t="s">
        <v>93</v>
      </c>
      <c r="D73" s="124"/>
      <c r="E73" s="130"/>
      <c r="F73" s="132"/>
      <c r="G73" s="689"/>
      <c r="H73" s="125"/>
      <c r="I73" s="133"/>
      <c r="J73" s="134"/>
      <c r="K73" s="135"/>
      <c r="L73" s="690"/>
      <c r="M73" s="690"/>
      <c r="N73" s="690"/>
      <c r="O73" s="690"/>
      <c r="P73" s="690"/>
    </row>
    <row r="74" spans="1:16" ht="18" customHeight="1">
      <c r="A74" s="697"/>
      <c r="B74" s="372"/>
      <c r="C74" s="129" t="s">
        <v>693</v>
      </c>
      <c r="D74" s="130"/>
      <c r="E74" s="131"/>
      <c r="F74" s="132"/>
      <c r="G74" s="132"/>
      <c r="H74" s="125"/>
      <c r="I74" s="133"/>
      <c r="J74" s="134"/>
      <c r="K74" s="135"/>
      <c r="L74" s="136"/>
      <c r="M74" s="137"/>
      <c r="N74" s="138"/>
      <c r="O74" s="487"/>
      <c r="P74" s="487"/>
    </row>
    <row r="75" spans="1:16" ht="13.5" customHeight="1">
      <c r="A75" s="697"/>
      <c r="B75" s="372"/>
      <c r="C75" s="129" t="s">
        <v>101</v>
      </c>
      <c r="D75" s="124"/>
      <c r="E75" s="139"/>
      <c r="F75" s="132"/>
      <c r="G75" s="132"/>
      <c r="H75" s="125"/>
      <c r="I75" s="133"/>
      <c r="J75" s="134"/>
      <c r="K75" s="135"/>
      <c r="L75" s="135"/>
      <c r="M75" s="137"/>
      <c r="N75" s="137"/>
      <c r="O75" s="137"/>
      <c r="P75" s="137"/>
    </row>
    <row r="76" spans="1:16" ht="15" customHeight="1">
      <c r="A76" s="697"/>
      <c r="B76" s="372"/>
      <c r="C76" s="129" t="s">
        <v>705</v>
      </c>
      <c r="D76" s="124"/>
      <c r="E76" s="131"/>
      <c r="F76" s="132"/>
      <c r="G76" s="132"/>
      <c r="H76" s="125"/>
      <c r="I76" s="133"/>
      <c r="J76" s="134"/>
      <c r="K76" s="135"/>
      <c r="L76" s="135"/>
      <c r="M76" s="137"/>
      <c r="N76" s="138"/>
      <c r="O76" s="137"/>
      <c r="P76" s="487"/>
    </row>
    <row r="77" spans="1:16" ht="14.25" customHeight="1">
      <c r="A77" s="697"/>
      <c r="B77" s="372"/>
      <c r="C77" s="129" t="s">
        <v>694</v>
      </c>
      <c r="D77" s="130"/>
      <c r="E77" s="131"/>
      <c r="F77" s="132"/>
      <c r="G77" s="132"/>
      <c r="H77" s="125"/>
      <c r="I77" s="133"/>
      <c r="J77" s="134"/>
      <c r="K77" s="135"/>
      <c r="L77" s="135"/>
      <c r="M77" s="137"/>
      <c r="N77" s="138"/>
      <c r="O77" s="137"/>
      <c r="P77" s="487"/>
    </row>
    <row r="78" spans="1:16" ht="14.25" customHeight="1">
      <c r="A78" s="697"/>
      <c r="B78" s="372"/>
      <c r="C78" s="129" t="s">
        <v>102</v>
      </c>
      <c r="D78" s="124"/>
      <c r="E78" s="140"/>
      <c r="F78" s="132"/>
      <c r="G78" s="132"/>
      <c r="H78" s="125"/>
      <c r="I78" s="133"/>
      <c r="J78" s="134"/>
      <c r="K78" s="135"/>
      <c r="L78" s="135"/>
      <c r="M78" s="137"/>
      <c r="N78" s="138"/>
      <c r="O78" s="137"/>
      <c r="P78" s="138"/>
    </row>
    <row r="79" spans="1:16" ht="12.75" customHeight="1">
      <c r="A79" s="697"/>
      <c r="B79" s="372"/>
      <c r="C79" s="129" t="s">
        <v>103</v>
      </c>
      <c r="D79" s="124"/>
      <c r="E79" s="140"/>
      <c r="F79" s="132"/>
      <c r="G79" s="132"/>
      <c r="H79" s="125"/>
      <c r="I79" s="133"/>
      <c r="J79" s="134"/>
      <c r="K79" s="135"/>
      <c r="L79" s="135"/>
      <c r="M79" s="137"/>
      <c r="N79" s="137"/>
      <c r="O79" s="137"/>
      <c r="P79" s="137"/>
    </row>
    <row r="80" spans="1:16" ht="12.75" customHeight="1">
      <c r="A80" s="463"/>
      <c r="B80" s="234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</row>
    <row r="81" spans="1:16" ht="12.75" customHeight="1">
      <c r="A81" s="463"/>
      <c r="B81" s="234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</row>
    <row r="82" spans="1:16" ht="12.75" customHeight="1">
      <c r="A82" s="463"/>
      <c r="B82" s="234"/>
      <c r="C82" s="354"/>
      <c r="D82" s="354"/>
      <c r="E82" s="354"/>
      <c r="F82" s="354"/>
      <c r="G82" s="354"/>
      <c r="H82" s="354"/>
      <c r="I82" s="354"/>
      <c r="J82" s="354"/>
      <c r="K82" s="354"/>
      <c r="L82" s="354"/>
      <c r="M82" s="354"/>
      <c r="N82" s="354"/>
      <c r="O82" s="354"/>
      <c r="P82" s="354"/>
    </row>
    <row r="83" spans="1:16" ht="12.75" customHeight="1" thickBot="1">
      <c r="A83" s="463"/>
      <c r="B83" s="234"/>
      <c r="C83" s="355"/>
      <c r="D83" s="356"/>
      <c r="E83" s="388"/>
      <c r="F83" s="357"/>
      <c r="G83" s="357"/>
      <c r="H83" s="355"/>
      <c r="I83" s="356"/>
      <c r="J83" s="356"/>
      <c r="K83" s="356"/>
      <c r="L83" s="356"/>
      <c r="M83" s="356"/>
      <c r="N83" s="356"/>
      <c r="O83" s="356"/>
      <c r="P83" s="358"/>
    </row>
    <row r="84" spans="1:16" ht="12.75" customHeight="1">
      <c r="A84" s="463"/>
      <c r="B84" s="234"/>
      <c r="C84" s="359"/>
      <c r="D84" s="359"/>
      <c r="E84" s="360"/>
      <c r="F84" s="357"/>
      <c r="G84" s="357"/>
      <c r="H84" s="357"/>
      <c r="I84" s="359"/>
      <c r="J84" s="359"/>
      <c r="K84" s="357"/>
      <c r="L84" s="357"/>
      <c r="M84" s="357"/>
      <c r="N84" s="359"/>
      <c r="O84" s="359"/>
      <c r="P84" s="358"/>
    </row>
    <row r="85" spans="1:16" ht="12.75" customHeight="1">
      <c r="A85" s="463"/>
      <c r="B85" s="234"/>
      <c r="C85" s="361"/>
      <c r="D85" s="362"/>
      <c r="E85" s="362"/>
      <c r="F85" s="357"/>
      <c r="G85" s="357"/>
      <c r="H85" s="357"/>
      <c r="I85" s="357"/>
      <c r="J85" s="358"/>
      <c r="K85" s="358"/>
      <c r="L85" s="358"/>
      <c r="M85" s="358"/>
      <c r="N85" s="358"/>
      <c r="O85" s="358"/>
      <c r="P85" s="358"/>
    </row>
    <row r="86" spans="1:16" ht="12.75" customHeight="1">
      <c r="A86" s="463"/>
      <c r="B86" s="234"/>
      <c r="C86" s="507"/>
      <c r="D86" s="507"/>
      <c r="E86" s="507"/>
      <c r="F86" s="507"/>
      <c r="G86" s="357"/>
      <c r="H86" s="357"/>
      <c r="I86" s="357"/>
      <c r="J86" s="507"/>
      <c r="K86" s="507"/>
      <c r="L86" s="507"/>
      <c r="M86" s="507"/>
      <c r="N86" s="357"/>
      <c r="O86" s="357"/>
      <c r="P86" s="357"/>
    </row>
    <row r="87" spans="1:16" ht="12.75" customHeight="1">
      <c r="A87" s="463"/>
      <c r="B87" s="234"/>
      <c r="C87" s="358"/>
      <c r="D87" s="358"/>
      <c r="E87" s="358"/>
      <c r="F87" s="357"/>
      <c r="G87" s="357"/>
      <c r="H87" s="357"/>
      <c r="I87" s="357"/>
      <c r="J87" s="358"/>
      <c r="K87" s="358"/>
      <c r="L87" s="358"/>
      <c r="M87" s="358"/>
      <c r="N87" s="357"/>
      <c r="O87" s="357"/>
      <c r="P87" s="357"/>
    </row>
    <row r="88" spans="1:16" ht="12.75" customHeight="1">
      <c r="A88" s="463"/>
      <c r="B88" s="234"/>
      <c r="C88" s="357"/>
      <c r="D88" s="357"/>
      <c r="E88" s="357"/>
      <c r="F88" s="357"/>
      <c r="G88" s="357"/>
      <c r="H88" s="357"/>
      <c r="I88" s="357"/>
      <c r="J88" s="357"/>
      <c r="K88" s="357"/>
      <c r="L88" s="357"/>
      <c r="M88" s="357"/>
      <c r="N88" s="357"/>
      <c r="O88" s="357"/>
      <c r="P88" s="357"/>
    </row>
    <row r="89" spans="1:16" ht="12.75" customHeight="1">
      <c r="A89" s="463"/>
      <c r="B89" s="463"/>
      <c r="C89" s="464"/>
      <c r="D89" s="464"/>
      <c r="E89" s="464"/>
      <c r="F89" s="464"/>
      <c r="G89" s="464"/>
      <c r="H89" s="464"/>
      <c r="I89" s="464"/>
      <c r="J89" s="464"/>
      <c r="K89" s="464"/>
      <c r="L89" s="464"/>
      <c r="M89" s="464"/>
      <c r="N89" s="464"/>
      <c r="O89" s="464"/>
      <c r="P89" s="464"/>
    </row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6" spans="1:16" s="466" customFormat="1" ht="12">
      <c r="A436" s="465"/>
      <c r="B436" s="465"/>
      <c r="C436" s="451"/>
      <c r="D436" s="451"/>
      <c r="E436" s="451"/>
      <c r="F436" s="451"/>
      <c r="G436" s="451"/>
      <c r="H436" s="451"/>
      <c r="I436" s="451"/>
      <c r="J436" s="451"/>
      <c r="K436" s="451"/>
      <c r="L436" s="451"/>
      <c r="M436" s="451"/>
      <c r="N436" s="451"/>
      <c r="O436" s="451"/>
      <c r="P436" s="451"/>
    </row>
  </sheetData>
  <sheetProtection/>
  <mergeCells count="11">
    <mergeCell ref="J18:J20"/>
    <mergeCell ref="A17:A20"/>
    <mergeCell ref="B17:B20"/>
    <mergeCell ref="D17:D20"/>
    <mergeCell ref="E17:E20"/>
    <mergeCell ref="L18:L20"/>
    <mergeCell ref="C86:F86"/>
    <mergeCell ref="J86:M86"/>
    <mergeCell ref="F17:K17"/>
    <mergeCell ref="F18:F20"/>
    <mergeCell ref="G18:G20"/>
  </mergeCells>
  <conditionalFormatting sqref="D50:D51 D54:D55 D58:D59 D37 C29:D29 C36:C72">
    <cfRule type="expression" priority="1" dxfId="0" stopIfTrue="1">
      <formula>#REF!</formula>
    </cfRule>
  </conditionalFormatting>
  <conditionalFormatting sqref="A58:B61 A29:B29 A36:A57 A62:A65 B22:B28 B30:B57 B62:B72">
    <cfRule type="expression" priority="2" dxfId="0" stopIfTrue="1">
      <formula>#REF!</formula>
    </cfRule>
  </conditionalFormatting>
  <printOptions/>
  <pageMargins left="0.49" right="0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10"/>
  <sheetViews>
    <sheetView zoomScale="70" zoomScaleNormal="70" zoomScalePageLayoutView="0" workbookViewId="0" topLeftCell="A10">
      <selection activeCell="H63" sqref="H63"/>
    </sheetView>
  </sheetViews>
  <sheetFormatPr defaultColWidth="8.8515625" defaultRowHeight="12.75"/>
  <cols>
    <col min="1" max="1" width="6.57421875" style="363" customWidth="1"/>
    <col min="2" max="2" width="14.140625" style="363" customWidth="1"/>
    <col min="3" max="3" width="67.7109375" style="121" customWidth="1"/>
    <col min="4" max="4" width="8.140625" style="121" customWidth="1"/>
    <col min="5" max="5" width="14.00390625" style="121" customWidth="1"/>
    <col min="6" max="6" width="12.00390625" style="121" customWidth="1"/>
    <col min="7" max="7" width="9.57421875" style="121" customWidth="1"/>
    <col min="8" max="8" width="11.8515625" style="121" customWidth="1"/>
    <col min="9" max="9" width="13.140625" style="121" customWidth="1"/>
    <col min="10" max="10" width="12.57421875" style="121" customWidth="1"/>
    <col min="11" max="11" width="13.421875" style="121" customWidth="1"/>
    <col min="12" max="12" width="12.28125" style="121" customWidth="1"/>
    <col min="13" max="13" width="13.140625" style="121" customWidth="1"/>
    <col min="14" max="14" width="12.421875" style="121" customWidth="1"/>
    <col min="15" max="15" width="11.28125" style="121" customWidth="1"/>
    <col min="16" max="16" width="12.7109375" style="121" customWidth="1"/>
    <col min="17" max="16384" width="8.8515625" style="121" customWidth="1"/>
  </cols>
  <sheetData>
    <row r="1" spans="1:16" ht="14.25">
      <c r="A1" s="270"/>
      <c r="B1" s="270"/>
      <c r="C1" s="270"/>
      <c r="D1" s="270"/>
      <c r="E1" s="270"/>
      <c r="F1" s="270"/>
      <c r="G1" s="270"/>
      <c r="H1" s="270"/>
      <c r="I1" s="270"/>
      <c r="J1" s="274"/>
      <c r="K1" s="275"/>
      <c r="L1" s="275"/>
      <c r="M1" s="275"/>
      <c r="N1" s="275"/>
      <c r="O1" s="270"/>
      <c r="P1" s="270"/>
    </row>
    <row r="2" spans="1:16" ht="15">
      <c r="A2" s="270"/>
      <c r="B2" s="270"/>
      <c r="C2" s="270"/>
      <c r="D2" s="276" t="s">
        <v>24</v>
      </c>
      <c r="E2" s="282"/>
      <c r="F2" s="270"/>
      <c r="G2" s="270"/>
      <c r="H2" s="270"/>
      <c r="I2" s="270"/>
      <c r="J2" s="274"/>
      <c r="K2" s="277"/>
      <c r="L2" s="277"/>
      <c r="M2" s="277"/>
      <c r="N2" s="277"/>
      <c r="O2" s="270"/>
      <c r="P2" s="270"/>
    </row>
    <row r="3" spans="1:16" ht="14.25">
      <c r="A3" s="270"/>
      <c r="B3" s="270"/>
      <c r="C3" s="270"/>
      <c r="D3" s="270"/>
      <c r="E3" s="270"/>
      <c r="F3" s="270"/>
      <c r="G3" s="270"/>
      <c r="H3" s="270"/>
      <c r="I3" s="270"/>
      <c r="J3" s="274"/>
      <c r="K3" s="277"/>
      <c r="L3" s="277"/>
      <c r="M3" s="277"/>
      <c r="N3" s="277"/>
      <c r="O3" s="270"/>
      <c r="P3" s="270"/>
    </row>
    <row r="4" spans="1:16" ht="15">
      <c r="A4" s="270"/>
      <c r="B4" s="270"/>
      <c r="C4" s="270"/>
      <c r="D4" s="276" t="s">
        <v>686</v>
      </c>
      <c r="E4" s="282"/>
      <c r="F4" s="270"/>
      <c r="G4" s="270"/>
      <c r="H4" s="270"/>
      <c r="I4" s="270"/>
      <c r="J4" s="274"/>
      <c r="K4" s="277"/>
      <c r="L4" s="277"/>
      <c r="M4" s="277"/>
      <c r="N4" s="277"/>
      <c r="O4" s="270"/>
      <c r="P4" s="270"/>
    </row>
    <row r="5" spans="1:16" ht="14.25">
      <c r="A5" s="270"/>
      <c r="B5" s="270"/>
      <c r="C5" s="270"/>
      <c r="D5" s="270"/>
      <c r="E5" s="270"/>
      <c r="F5" s="270"/>
      <c r="G5" s="270"/>
      <c r="H5" s="270"/>
      <c r="I5" s="270"/>
      <c r="J5" s="274"/>
      <c r="K5" s="277"/>
      <c r="L5" s="277"/>
      <c r="M5" s="277"/>
      <c r="N5" s="277"/>
      <c r="O5" s="270"/>
      <c r="P5" s="270"/>
    </row>
    <row r="6" spans="1:17" ht="15">
      <c r="A6" s="270"/>
      <c r="B6" s="270"/>
      <c r="C6" s="279" t="s">
        <v>194</v>
      </c>
      <c r="D6" s="270"/>
      <c r="E6" s="270"/>
      <c r="F6" s="279"/>
      <c r="G6" s="270"/>
      <c r="H6" s="270"/>
      <c r="I6" s="270"/>
      <c r="J6" s="270"/>
      <c r="K6" s="280"/>
      <c r="L6" s="280"/>
      <c r="M6" s="280"/>
      <c r="N6" s="280"/>
      <c r="O6" s="270"/>
      <c r="P6" s="270"/>
      <c r="Q6" s="270"/>
    </row>
    <row r="7" spans="1:17" ht="15">
      <c r="A7" s="270"/>
      <c r="B7" s="270"/>
      <c r="C7" s="281" t="s">
        <v>88</v>
      </c>
      <c r="D7" s="270"/>
      <c r="E7" s="270"/>
      <c r="F7" s="279"/>
      <c r="G7" s="270"/>
      <c r="H7" s="270"/>
      <c r="I7" s="270"/>
      <c r="J7" s="270"/>
      <c r="K7" s="280"/>
      <c r="L7" s="280"/>
      <c r="M7" s="280"/>
      <c r="N7" s="280"/>
      <c r="O7" s="270"/>
      <c r="P7" s="270"/>
      <c r="Q7" s="270"/>
    </row>
    <row r="8" spans="1:17" ht="14.25">
      <c r="A8" s="270"/>
      <c r="B8" s="270"/>
      <c r="C8" s="270" t="s">
        <v>531</v>
      </c>
      <c r="D8" s="270"/>
      <c r="E8" s="270"/>
      <c r="F8" s="270"/>
      <c r="G8" s="270"/>
      <c r="H8" s="270"/>
      <c r="I8" s="270"/>
      <c r="J8" s="270"/>
      <c r="K8" s="280"/>
      <c r="L8" s="280"/>
      <c r="M8" s="280"/>
      <c r="N8" s="280"/>
      <c r="O8" s="270"/>
      <c r="P8" s="270"/>
      <c r="Q8" s="270"/>
    </row>
    <row r="9" spans="1:17" ht="14.25">
      <c r="A9" s="270"/>
      <c r="B9" s="270"/>
      <c r="C9" s="281" t="s">
        <v>195</v>
      </c>
      <c r="D9" s="270"/>
      <c r="E9" s="270"/>
      <c r="F9" s="270"/>
      <c r="G9" s="270"/>
      <c r="H9" s="270"/>
      <c r="I9" s="270"/>
      <c r="J9" s="270"/>
      <c r="K9" s="280"/>
      <c r="L9" s="280"/>
      <c r="M9" s="280"/>
      <c r="N9" s="280"/>
      <c r="O9" s="270"/>
      <c r="P9" s="270"/>
      <c r="Q9" s="270"/>
    </row>
    <row r="10" spans="1:17" ht="15">
      <c r="A10" s="282"/>
      <c r="B10" s="282"/>
      <c r="C10" s="270" t="s">
        <v>704</v>
      </c>
      <c r="D10" s="270"/>
      <c r="E10" s="270"/>
      <c r="F10" s="270"/>
      <c r="G10" s="283"/>
      <c r="H10" s="283"/>
      <c r="I10" s="270"/>
      <c r="J10" s="270"/>
      <c r="K10" s="280"/>
      <c r="L10" s="280"/>
      <c r="M10" s="280"/>
      <c r="N10" s="280"/>
      <c r="O10" s="270"/>
      <c r="P10" s="270"/>
      <c r="Q10" s="270"/>
    </row>
    <row r="11" spans="1:17" ht="15">
      <c r="A11" s="284"/>
      <c r="B11" s="284"/>
      <c r="C11" s="285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6"/>
      <c r="O11" s="287"/>
      <c r="P11" s="288"/>
      <c r="Q11" s="286"/>
    </row>
    <row r="12" spans="1:16" ht="14.25">
      <c r="A12" s="282"/>
      <c r="B12" s="282"/>
      <c r="C12" s="285"/>
      <c r="D12" s="270"/>
      <c r="E12" s="270"/>
      <c r="F12" s="270"/>
      <c r="G12" s="270"/>
      <c r="H12" s="270"/>
      <c r="I12" s="270"/>
      <c r="J12" s="280"/>
      <c r="K12" s="280"/>
      <c r="L12" s="280"/>
      <c r="M12" s="280"/>
      <c r="N12" s="270"/>
      <c r="O12" s="270"/>
      <c r="P12" s="270"/>
    </row>
    <row r="13" spans="1:16" ht="15">
      <c r="A13" s="282"/>
      <c r="B13" s="282"/>
      <c r="C13" s="289" t="s">
        <v>87</v>
      </c>
      <c r="D13" s="270"/>
      <c r="E13" s="381">
        <f>P53</f>
        <v>0</v>
      </c>
      <c r="F13" s="278" t="s">
        <v>50</v>
      </c>
      <c r="G13" s="270"/>
      <c r="H13" s="270"/>
      <c r="I13" s="270"/>
      <c r="J13" s="280"/>
      <c r="K13" s="280"/>
      <c r="L13" s="280"/>
      <c r="M13" s="280"/>
      <c r="N13" s="270"/>
      <c r="O13" s="270"/>
      <c r="P13" s="270"/>
    </row>
    <row r="14" spans="1:16" ht="14.25">
      <c r="A14" s="282"/>
      <c r="B14" s="282"/>
      <c r="C14" s="285"/>
      <c r="D14" s="270"/>
      <c r="E14" s="270"/>
      <c r="F14" s="270"/>
      <c r="G14" s="270"/>
      <c r="H14" s="270"/>
      <c r="I14" s="270"/>
      <c r="J14" s="280"/>
      <c r="K14" s="280"/>
      <c r="L14" s="280"/>
      <c r="M14" s="280"/>
      <c r="N14" s="270"/>
      <c r="O14" s="270"/>
      <c r="P14" s="270"/>
    </row>
    <row r="15" spans="1:16" ht="14.25">
      <c r="A15" s="282"/>
      <c r="B15" s="282"/>
      <c r="C15" s="291" t="s">
        <v>703</v>
      </c>
      <c r="D15" s="270"/>
      <c r="E15" s="270"/>
      <c r="F15" s="270"/>
      <c r="G15" s="270"/>
      <c r="H15" s="270"/>
      <c r="I15" s="270"/>
      <c r="J15" s="280"/>
      <c r="K15" s="280"/>
      <c r="L15" s="280"/>
      <c r="M15" s="280"/>
      <c r="N15" s="270"/>
      <c r="O15" s="270"/>
      <c r="P15" s="270"/>
    </row>
    <row r="16" spans="1:16" ht="14.25">
      <c r="A16" s="282"/>
      <c r="B16" s="282"/>
      <c r="C16" s="382"/>
      <c r="D16" s="270"/>
      <c r="E16" s="270"/>
      <c r="F16" s="270"/>
      <c r="G16" s="270"/>
      <c r="H16" s="270"/>
      <c r="I16" s="270"/>
      <c r="J16" s="280"/>
      <c r="K16" s="280"/>
      <c r="L16" s="280"/>
      <c r="M16" s="280"/>
      <c r="N16" s="270"/>
      <c r="O16" s="270"/>
      <c r="P16" s="270"/>
    </row>
    <row r="17" spans="1:16" ht="13.5" customHeight="1">
      <c r="A17" s="675" t="s">
        <v>89</v>
      </c>
      <c r="B17" s="676" t="s">
        <v>48</v>
      </c>
      <c r="C17" s="677"/>
      <c r="D17" s="676" t="s">
        <v>95</v>
      </c>
      <c r="E17" s="676" t="s">
        <v>94</v>
      </c>
      <c r="F17" s="678" t="s">
        <v>97</v>
      </c>
      <c r="G17" s="679"/>
      <c r="H17" s="679"/>
      <c r="I17" s="679"/>
      <c r="J17" s="679"/>
      <c r="K17" s="679"/>
      <c r="L17" s="680"/>
      <c r="M17" s="680"/>
      <c r="N17" s="680" t="s">
        <v>91</v>
      </c>
      <c r="O17" s="680"/>
      <c r="P17" s="677"/>
    </row>
    <row r="18" spans="1:16" ht="14.25">
      <c r="A18" s="679"/>
      <c r="B18" s="681"/>
      <c r="C18" s="680" t="s">
        <v>51</v>
      </c>
      <c r="D18" s="681"/>
      <c r="E18" s="681"/>
      <c r="F18" s="682" t="s">
        <v>92</v>
      </c>
      <c r="G18" s="683" t="s">
        <v>99</v>
      </c>
      <c r="H18" s="444" t="s">
        <v>52</v>
      </c>
      <c r="I18" s="444"/>
      <c r="J18" s="675" t="s">
        <v>100</v>
      </c>
      <c r="K18" s="680"/>
      <c r="L18" s="684" t="s">
        <v>98</v>
      </c>
      <c r="M18" s="444" t="s">
        <v>52</v>
      </c>
      <c r="N18" s="444" t="s">
        <v>53</v>
      </c>
      <c r="O18" s="680" t="s">
        <v>54</v>
      </c>
      <c r="P18" s="680"/>
    </row>
    <row r="19" spans="1:16" ht="15" customHeight="1">
      <c r="A19" s="679"/>
      <c r="B19" s="681"/>
      <c r="C19" s="680"/>
      <c r="D19" s="681"/>
      <c r="E19" s="681"/>
      <c r="F19" s="682"/>
      <c r="G19" s="679"/>
      <c r="H19" s="444" t="s">
        <v>56</v>
      </c>
      <c r="I19" s="444" t="s">
        <v>53</v>
      </c>
      <c r="J19" s="679"/>
      <c r="K19" s="680" t="s">
        <v>93</v>
      </c>
      <c r="L19" s="685"/>
      <c r="M19" s="444" t="s">
        <v>56</v>
      </c>
      <c r="N19" s="444"/>
      <c r="O19" s="680" t="s">
        <v>57</v>
      </c>
      <c r="P19" s="680" t="s">
        <v>55</v>
      </c>
    </row>
    <row r="20" spans="1:16" ht="32.25" customHeight="1">
      <c r="A20" s="679"/>
      <c r="B20" s="681"/>
      <c r="C20" s="124"/>
      <c r="D20" s="681"/>
      <c r="E20" s="681"/>
      <c r="F20" s="682"/>
      <c r="G20" s="679"/>
      <c r="H20" s="444" t="s">
        <v>96</v>
      </c>
      <c r="I20" s="444" t="s">
        <v>96</v>
      </c>
      <c r="J20" s="679"/>
      <c r="K20" s="124" t="s">
        <v>50</v>
      </c>
      <c r="L20" s="685"/>
      <c r="M20" s="680" t="s">
        <v>96</v>
      </c>
      <c r="N20" s="680" t="s">
        <v>96</v>
      </c>
      <c r="O20" s="680" t="s">
        <v>96</v>
      </c>
      <c r="P20" s="680" t="s">
        <v>96</v>
      </c>
    </row>
    <row r="21" spans="1:16" s="380" customFormat="1" ht="11.25">
      <c r="A21" s="271">
        <v>1</v>
      </c>
      <c r="B21" s="271">
        <v>2</v>
      </c>
      <c r="C21" s="271">
        <v>3</v>
      </c>
      <c r="D21" s="271">
        <v>4</v>
      </c>
      <c r="E21" s="272">
        <v>5</v>
      </c>
      <c r="F21" s="273">
        <v>6</v>
      </c>
      <c r="G21" s="272">
        <v>7</v>
      </c>
      <c r="H21" s="271">
        <v>8</v>
      </c>
      <c r="I21" s="271">
        <v>9</v>
      </c>
      <c r="J21" s="271">
        <v>10</v>
      </c>
      <c r="K21" s="271">
        <v>11</v>
      </c>
      <c r="L21" s="686">
        <v>12</v>
      </c>
      <c r="M21" s="687">
        <v>13</v>
      </c>
      <c r="N21" s="271">
        <v>14</v>
      </c>
      <c r="O21" s="271">
        <v>15</v>
      </c>
      <c r="P21" s="271">
        <v>16</v>
      </c>
    </row>
    <row r="22" spans="1:16" ht="21" customHeight="1">
      <c r="A22" s="96"/>
      <c r="B22" s="117"/>
      <c r="C22" s="156" t="s">
        <v>31</v>
      </c>
      <c r="D22" s="142"/>
      <c r="E22" s="142"/>
      <c r="F22" s="143"/>
      <c r="G22" s="143"/>
      <c r="H22" s="125"/>
      <c r="I22" s="126"/>
      <c r="J22" s="127"/>
      <c r="K22" s="118"/>
      <c r="L22" s="118"/>
      <c r="M22" s="118"/>
      <c r="N22" s="119"/>
      <c r="O22" s="120"/>
      <c r="P22" s="120"/>
    </row>
    <row r="23" spans="1:16" s="281" customFormat="1" ht="18" customHeight="1">
      <c r="A23" s="368"/>
      <c r="B23" s="368"/>
      <c r="C23" s="659" t="s">
        <v>42</v>
      </c>
      <c r="D23" s="387"/>
      <c r="E23" s="383"/>
      <c r="F23" s="383"/>
      <c r="G23" s="383"/>
      <c r="H23" s="384"/>
      <c r="I23" s="383"/>
      <c r="J23" s="383"/>
      <c r="K23" s="386"/>
      <c r="L23" s="386"/>
      <c r="M23" s="386"/>
      <c r="N23" s="386"/>
      <c r="O23" s="385"/>
      <c r="P23" s="385"/>
    </row>
    <row r="24" spans="1:16" s="281" customFormat="1" ht="18" customHeight="1">
      <c r="A24" s="309">
        <v>24</v>
      </c>
      <c r="B24" s="309" t="s">
        <v>63</v>
      </c>
      <c r="C24" s="152" t="s">
        <v>496</v>
      </c>
      <c r="D24" s="252" t="s">
        <v>73</v>
      </c>
      <c r="E24" s="309">
        <v>56</v>
      </c>
      <c r="F24" s="339"/>
      <c r="G24" s="302"/>
      <c r="H24" s="233"/>
      <c r="I24" s="340"/>
      <c r="J24" s="340"/>
      <c r="K24" s="119"/>
      <c r="L24" s="119"/>
      <c r="M24" s="119"/>
      <c r="N24" s="119"/>
      <c r="O24" s="120"/>
      <c r="P24" s="120"/>
    </row>
    <row r="25" spans="1:16" s="281" customFormat="1" ht="18" customHeight="1">
      <c r="A25" s="309"/>
      <c r="B25" s="309" t="s">
        <v>63</v>
      </c>
      <c r="C25" s="155" t="s">
        <v>488</v>
      </c>
      <c r="D25" s="252"/>
      <c r="E25" s="309">
        <f>+E24</f>
        <v>56</v>
      </c>
      <c r="F25" s="339"/>
      <c r="G25" s="302"/>
      <c r="H25" s="233"/>
      <c r="I25" s="340"/>
      <c r="J25" s="340"/>
      <c r="K25" s="119"/>
      <c r="L25" s="119"/>
      <c r="M25" s="119"/>
      <c r="N25" s="119"/>
      <c r="O25" s="120"/>
      <c r="P25" s="120"/>
    </row>
    <row r="26" spans="1:16" s="281" customFormat="1" ht="18" customHeight="1">
      <c r="A26" s="309">
        <v>25</v>
      </c>
      <c r="B26" s="309" t="s">
        <v>63</v>
      </c>
      <c r="C26" s="152" t="s">
        <v>497</v>
      </c>
      <c r="D26" s="252" t="s">
        <v>73</v>
      </c>
      <c r="E26" s="309">
        <v>30</v>
      </c>
      <c r="F26" s="339"/>
      <c r="G26" s="302"/>
      <c r="H26" s="233"/>
      <c r="I26" s="340"/>
      <c r="J26" s="340"/>
      <c r="K26" s="119"/>
      <c r="L26" s="119"/>
      <c r="M26" s="119"/>
      <c r="N26" s="119"/>
      <c r="O26" s="120"/>
      <c r="P26" s="120"/>
    </row>
    <row r="27" spans="1:16" s="281" customFormat="1" ht="18" customHeight="1">
      <c r="A27" s="309"/>
      <c r="B27" s="309" t="s">
        <v>63</v>
      </c>
      <c r="C27" s="155" t="s">
        <v>489</v>
      </c>
      <c r="D27" s="252" t="s">
        <v>73</v>
      </c>
      <c r="E27" s="309">
        <v>50</v>
      </c>
      <c r="F27" s="339"/>
      <c r="G27" s="302"/>
      <c r="H27" s="233"/>
      <c r="I27" s="340"/>
      <c r="J27" s="340"/>
      <c r="K27" s="119"/>
      <c r="L27" s="119"/>
      <c r="M27" s="119"/>
      <c r="N27" s="119"/>
      <c r="O27" s="120"/>
      <c r="P27" s="120"/>
    </row>
    <row r="28" spans="1:16" s="281" customFormat="1" ht="18" customHeight="1">
      <c r="A28" s="309">
        <v>26</v>
      </c>
      <c r="B28" s="309" t="s">
        <v>63</v>
      </c>
      <c r="C28" s="152" t="s">
        <v>490</v>
      </c>
      <c r="D28" s="252" t="s">
        <v>163</v>
      </c>
      <c r="E28" s="309">
        <v>100</v>
      </c>
      <c r="F28" s="495"/>
      <c r="G28" s="494"/>
      <c r="H28" s="471"/>
      <c r="I28" s="340"/>
      <c r="J28" s="493"/>
      <c r="K28" s="119"/>
      <c r="L28" s="119"/>
      <c r="M28" s="119"/>
      <c r="N28" s="119"/>
      <c r="O28" s="120"/>
      <c r="P28" s="120"/>
    </row>
    <row r="29" spans="1:16" s="281" customFormat="1" ht="18" customHeight="1">
      <c r="A29" s="309">
        <v>27</v>
      </c>
      <c r="B29" s="309" t="s">
        <v>63</v>
      </c>
      <c r="C29" s="152" t="s">
        <v>666</v>
      </c>
      <c r="D29" s="252" t="s">
        <v>73</v>
      </c>
      <c r="E29" s="309">
        <v>2</v>
      </c>
      <c r="F29" s="339"/>
      <c r="G29" s="302"/>
      <c r="H29" s="233"/>
      <c r="I29" s="340"/>
      <c r="J29" s="340"/>
      <c r="K29" s="119"/>
      <c r="L29" s="119"/>
      <c r="M29" s="119"/>
      <c r="N29" s="119"/>
      <c r="O29" s="120"/>
      <c r="P29" s="120"/>
    </row>
    <row r="30" spans="1:16" s="281" customFormat="1" ht="18" customHeight="1">
      <c r="A30" s="309">
        <v>28</v>
      </c>
      <c r="B30" s="309" t="s">
        <v>63</v>
      </c>
      <c r="C30" s="152" t="s">
        <v>491</v>
      </c>
      <c r="D30" s="252" t="s">
        <v>110</v>
      </c>
      <c r="E30" s="309">
        <v>1320</v>
      </c>
      <c r="F30" s="339"/>
      <c r="G30" s="302"/>
      <c r="H30" s="340"/>
      <c r="I30" s="340"/>
      <c r="J30" s="340"/>
      <c r="K30" s="119"/>
      <c r="L30" s="119"/>
      <c r="M30" s="119"/>
      <c r="N30" s="119"/>
      <c r="O30" s="120"/>
      <c r="P30" s="120"/>
    </row>
    <row r="31" spans="1:16" s="281" customFormat="1" ht="18" customHeight="1">
      <c r="A31" s="309">
        <v>29</v>
      </c>
      <c r="B31" s="309" t="s">
        <v>63</v>
      </c>
      <c r="C31" s="152" t="s">
        <v>492</v>
      </c>
      <c r="D31" s="252" t="s">
        <v>110</v>
      </c>
      <c r="E31" s="309">
        <f>+E30</f>
        <v>1320</v>
      </c>
      <c r="F31" s="339"/>
      <c r="G31" s="302"/>
      <c r="H31" s="340"/>
      <c r="I31" s="340"/>
      <c r="J31" s="340"/>
      <c r="K31" s="119"/>
      <c r="L31" s="119"/>
      <c r="M31" s="119"/>
      <c r="N31" s="119"/>
      <c r="O31" s="120"/>
      <c r="P31" s="120"/>
    </row>
    <row r="32" spans="1:16" s="281" customFormat="1" ht="18" customHeight="1">
      <c r="A32" s="309"/>
      <c r="B32" s="309" t="s">
        <v>63</v>
      </c>
      <c r="C32" s="155" t="s">
        <v>493</v>
      </c>
      <c r="D32" s="252" t="s">
        <v>163</v>
      </c>
      <c r="E32" s="309">
        <f>+E31*0.3</f>
        <v>396</v>
      </c>
      <c r="F32" s="339"/>
      <c r="G32" s="302"/>
      <c r="H32" s="340"/>
      <c r="I32" s="340"/>
      <c r="J32" s="340"/>
      <c r="K32" s="119"/>
      <c r="L32" s="119"/>
      <c r="M32" s="119"/>
      <c r="N32" s="119"/>
      <c r="O32" s="120"/>
      <c r="P32" s="120"/>
    </row>
    <row r="33" spans="1:16" ht="18" customHeight="1">
      <c r="A33" s="96">
        <v>30</v>
      </c>
      <c r="B33" s="117" t="s">
        <v>62</v>
      </c>
      <c r="C33" s="664" t="s">
        <v>43</v>
      </c>
      <c r="D33" s="147" t="s">
        <v>85</v>
      </c>
      <c r="E33" s="144">
        <v>1218</v>
      </c>
      <c r="F33" s="688"/>
      <c r="G33" s="143"/>
      <c r="H33" s="125"/>
      <c r="I33" s="148"/>
      <c r="J33" s="148"/>
      <c r="K33" s="119"/>
      <c r="L33" s="119"/>
      <c r="M33" s="119"/>
      <c r="N33" s="119"/>
      <c r="O33" s="120"/>
      <c r="P33" s="120"/>
    </row>
    <row r="34" spans="1:16" ht="18" customHeight="1">
      <c r="A34" s="96"/>
      <c r="B34" s="117"/>
      <c r="C34" s="157" t="s">
        <v>44</v>
      </c>
      <c r="D34" s="104"/>
      <c r="E34" s="144"/>
      <c r="F34" s="144"/>
      <c r="G34" s="144"/>
      <c r="H34" s="125"/>
      <c r="I34" s="146"/>
      <c r="J34" s="146"/>
      <c r="K34" s="119"/>
      <c r="L34" s="119"/>
      <c r="M34" s="119"/>
      <c r="N34" s="119"/>
      <c r="O34" s="120"/>
      <c r="P34" s="120"/>
    </row>
    <row r="35" spans="1:16" ht="18" customHeight="1">
      <c r="A35" s="96">
        <v>31</v>
      </c>
      <c r="B35" s="117" t="s">
        <v>62</v>
      </c>
      <c r="C35" s="154" t="s">
        <v>156</v>
      </c>
      <c r="D35" s="147" t="s">
        <v>85</v>
      </c>
      <c r="E35" s="150">
        <v>13</v>
      </c>
      <c r="F35" s="688"/>
      <c r="G35" s="143"/>
      <c r="H35" s="125"/>
      <c r="I35" s="148"/>
      <c r="J35" s="148"/>
      <c r="K35" s="119"/>
      <c r="L35" s="119"/>
      <c r="M35" s="119"/>
      <c r="N35" s="119"/>
      <c r="O35" s="120"/>
      <c r="P35" s="120"/>
    </row>
    <row r="36" spans="1:16" ht="18" customHeight="1">
      <c r="A36" s="96">
        <v>32</v>
      </c>
      <c r="B36" s="117" t="s">
        <v>62</v>
      </c>
      <c r="C36" s="154" t="s">
        <v>494</v>
      </c>
      <c r="D36" s="147" t="s">
        <v>85</v>
      </c>
      <c r="E36" s="150">
        <v>11</v>
      </c>
      <c r="F36" s="688"/>
      <c r="G36" s="143"/>
      <c r="H36" s="125"/>
      <c r="I36" s="148"/>
      <c r="J36" s="148"/>
      <c r="K36" s="119"/>
      <c r="L36" s="119"/>
      <c r="M36" s="119"/>
      <c r="N36" s="119"/>
      <c r="O36" s="120"/>
      <c r="P36" s="120"/>
    </row>
    <row r="37" spans="1:16" ht="18" customHeight="1">
      <c r="A37" s="96">
        <v>33</v>
      </c>
      <c r="B37" s="117" t="s">
        <v>62</v>
      </c>
      <c r="C37" s="154" t="s">
        <v>157</v>
      </c>
      <c r="D37" s="147" t="s">
        <v>85</v>
      </c>
      <c r="E37" s="150">
        <v>14</v>
      </c>
      <c r="F37" s="688"/>
      <c r="G37" s="143"/>
      <c r="H37" s="125"/>
      <c r="I37" s="148"/>
      <c r="J37" s="148"/>
      <c r="K37" s="119"/>
      <c r="L37" s="119"/>
      <c r="M37" s="119"/>
      <c r="N37" s="119"/>
      <c r="O37" s="120"/>
      <c r="P37" s="120"/>
    </row>
    <row r="38" spans="1:16" ht="18" customHeight="1">
      <c r="A38" s="96"/>
      <c r="B38" s="117"/>
      <c r="C38" s="158" t="s">
        <v>45</v>
      </c>
      <c r="D38" s="147"/>
      <c r="E38" s="150"/>
      <c r="F38" s="144"/>
      <c r="G38" s="144"/>
      <c r="H38" s="125"/>
      <c r="I38" s="146"/>
      <c r="J38" s="146"/>
      <c r="K38" s="119"/>
      <c r="L38" s="119"/>
      <c r="M38" s="119"/>
      <c r="N38" s="119"/>
      <c r="O38" s="120"/>
      <c r="P38" s="120"/>
    </row>
    <row r="39" spans="1:16" ht="28.5">
      <c r="A39" s="96">
        <v>34</v>
      </c>
      <c r="B39" s="117" t="s">
        <v>62</v>
      </c>
      <c r="C39" s="154" t="s">
        <v>158</v>
      </c>
      <c r="D39" s="147" t="s">
        <v>85</v>
      </c>
      <c r="E39" s="150">
        <v>80</v>
      </c>
      <c r="F39" s="688"/>
      <c r="G39" s="143"/>
      <c r="H39" s="125"/>
      <c r="I39" s="153"/>
      <c r="J39" s="146"/>
      <c r="K39" s="119"/>
      <c r="L39" s="119"/>
      <c r="M39" s="119"/>
      <c r="N39" s="119"/>
      <c r="O39" s="120"/>
      <c r="P39" s="120"/>
    </row>
    <row r="40" spans="1:16" ht="28.5">
      <c r="A40" s="96">
        <v>35</v>
      </c>
      <c r="B40" s="117" t="s">
        <v>62</v>
      </c>
      <c r="C40" s="154" t="s">
        <v>159</v>
      </c>
      <c r="D40" s="147" t="s">
        <v>85</v>
      </c>
      <c r="E40" s="150">
        <v>80</v>
      </c>
      <c r="F40" s="688"/>
      <c r="G40" s="143"/>
      <c r="H40" s="125"/>
      <c r="I40" s="153"/>
      <c r="J40" s="146"/>
      <c r="K40" s="119"/>
      <c r="L40" s="119"/>
      <c r="M40" s="119"/>
      <c r="N40" s="119"/>
      <c r="O40" s="120"/>
      <c r="P40" s="120"/>
    </row>
    <row r="41" spans="1:16" ht="28.5">
      <c r="A41" s="96">
        <v>36</v>
      </c>
      <c r="B41" s="117" t="s">
        <v>62</v>
      </c>
      <c r="C41" s="154" t="s">
        <v>667</v>
      </c>
      <c r="D41" s="147" t="s">
        <v>85</v>
      </c>
      <c r="E41" s="150">
        <v>80</v>
      </c>
      <c r="F41" s="688"/>
      <c r="G41" s="143"/>
      <c r="H41" s="125"/>
      <c r="I41" s="153"/>
      <c r="J41" s="146"/>
      <c r="K41" s="119"/>
      <c r="L41" s="119"/>
      <c r="M41" s="119"/>
      <c r="N41" s="119"/>
      <c r="O41" s="120"/>
      <c r="P41" s="120"/>
    </row>
    <row r="42" spans="1:16" ht="18" customHeight="1">
      <c r="A42" s="96"/>
      <c r="B42" s="117"/>
      <c r="C42" s="158" t="s">
        <v>46</v>
      </c>
      <c r="D42" s="154"/>
      <c r="E42" s="150"/>
      <c r="F42" s="144"/>
      <c r="G42" s="144"/>
      <c r="H42" s="125"/>
      <c r="I42" s="146"/>
      <c r="J42" s="146"/>
      <c r="K42" s="119"/>
      <c r="L42" s="119"/>
      <c r="M42" s="119"/>
      <c r="N42" s="119"/>
      <c r="O42" s="120"/>
      <c r="P42" s="120"/>
    </row>
    <row r="43" spans="1:16" ht="18" customHeight="1">
      <c r="A43" s="96">
        <v>37</v>
      </c>
      <c r="B43" s="117" t="s">
        <v>62</v>
      </c>
      <c r="C43" s="154" t="s">
        <v>495</v>
      </c>
      <c r="D43" s="147" t="s">
        <v>85</v>
      </c>
      <c r="E43" s="150">
        <v>120</v>
      </c>
      <c r="F43" s="688"/>
      <c r="G43" s="143"/>
      <c r="H43" s="125"/>
      <c r="I43" s="146"/>
      <c r="J43" s="146"/>
      <c r="K43" s="119"/>
      <c r="L43" s="119"/>
      <c r="M43" s="119"/>
      <c r="N43" s="119"/>
      <c r="O43" s="120"/>
      <c r="P43" s="120"/>
    </row>
    <row r="44" spans="1:16" ht="18" customHeight="1">
      <c r="A44" s="96">
        <v>38</v>
      </c>
      <c r="B44" s="117" t="s">
        <v>62</v>
      </c>
      <c r="C44" s="154" t="s">
        <v>160</v>
      </c>
      <c r="D44" s="147" t="s">
        <v>85</v>
      </c>
      <c r="E44" s="150">
        <v>420</v>
      </c>
      <c r="F44" s="688"/>
      <c r="G44" s="143"/>
      <c r="H44" s="125"/>
      <c r="I44" s="148"/>
      <c r="J44" s="146"/>
      <c r="K44" s="119"/>
      <c r="L44" s="119"/>
      <c r="M44" s="119"/>
      <c r="N44" s="119"/>
      <c r="O44" s="120"/>
      <c r="P44" s="120"/>
    </row>
    <row r="45" spans="1:16" ht="18" customHeight="1">
      <c r="A45" s="96"/>
      <c r="B45" s="117" t="s">
        <v>62</v>
      </c>
      <c r="C45" s="158" t="s">
        <v>161</v>
      </c>
      <c r="D45" s="147"/>
      <c r="E45" s="150"/>
      <c r="F45" s="118"/>
      <c r="G45" s="118"/>
      <c r="H45" s="125"/>
      <c r="I45" s="118"/>
      <c r="J45" s="118"/>
      <c r="K45" s="119"/>
      <c r="L45" s="119"/>
      <c r="M45" s="119"/>
      <c r="N45" s="119"/>
      <c r="O45" s="120"/>
      <c r="P45" s="120"/>
    </row>
    <row r="46" spans="1:16" ht="14.25">
      <c r="A46" s="96">
        <v>39</v>
      </c>
      <c r="B46" s="117" t="s">
        <v>62</v>
      </c>
      <c r="C46" s="104" t="s">
        <v>162</v>
      </c>
      <c r="D46" s="147" t="s">
        <v>85</v>
      </c>
      <c r="E46" s="150">
        <v>400</v>
      </c>
      <c r="F46" s="688"/>
      <c r="G46" s="143"/>
      <c r="H46" s="125"/>
      <c r="I46" s="148"/>
      <c r="J46" s="118"/>
      <c r="K46" s="119"/>
      <c r="L46" s="119"/>
      <c r="M46" s="119"/>
      <c r="N46" s="119"/>
      <c r="O46" s="120"/>
      <c r="P46" s="120"/>
    </row>
    <row r="47" spans="1:16" ht="16.5" customHeight="1">
      <c r="A47" s="372"/>
      <c r="B47" s="372"/>
      <c r="C47" s="129" t="s">
        <v>93</v>
      </c>
      <c r="D47" s="124"/>
      <c r="E47" s="130"/>
      <c r="F47" s="132"/>
      <c r="G47" s="689"/>
      <c r="H47" s="125"/>
      <c r="I47" s="133"/>
      <c r="J47" s="134"/>
      <c r="K47" s="135"/>
      <c r="L47" s="690"/>
      <c r="M47" s="690"/>
      <c r="N47" s="690"/>
      <c r="O47" s="690"/>
      <c r="P47" s="690"/>
    </row>
    <row r="48" spans="1:16" ht="18" customHeight="1">
      <c r="A48" s="372"/>
      <c r="B48" s="372"/>
      <c r="C48" s="129" t="s">
        <v>693</v>
      </c>
      <c r="D48" s="130"/>
      <c r="E48" s="131"/>
      <c r="F48" s="132"/>
      <c r="G48" s="132"/>
      <c r="H48" s="125"/>
      <c r="I48" s="133"/>
      <c r="J48" s="134"/>
      <c r="K48" s="135"/>
      <c r="L48" s="136"/>
      <c r="M48" s="137"/>
      <c r="N48" s="138"/>
      <c r="O48" s="487"/>
      <c r="P48" s="487"/>
    </row>
    <row r="49" spans="1:16" ht="13.5" customHeight="1">
      <c r="A49" s="372"/>
      <c r="B49" s="372"/>
      <c r="C49" s="129" t="s">
        <v>101</v>
      </c>
      <c r="D49" s="124"/>
      <c r="E49" s="139"/>
      <c r="F49" s="132"/>
      <c r="G49" s="132"/>
      <c r="H49" s="125"/>
      <c r="I49" s="133"/>
      <c r="J49" s="134"/>
      <c r="K49" s="135"/>
      <c r="L49" s="135"/>
      <c r="M49" s="137"/>
      <c r="N49" s="137"/>
      <c r="O49" s="137"/>
      <c r="P49" s="137"/>
    </row>
    <row r="50" spans="1:16" ht="15" customHeight="1">
      <c r="A50" s="372"/>
      <c r="B50" s="372"/>
      <c r="C50" s="129" t="s">
        <v>705</v>
      </c>
      <c r="D50" s="124"/>
      <c r="E50" s="131"/>
      <c r="F50" s="132"/>
      <c r="G50" s="132"/>
      <c r="H50" s="125"/>
      <c r="I50" s="133"/>
      <c r="J50" s="134"/>
      <c r="K50" s="135"/>
      <c r="L50" s="135"/>
      <c r="M50" s="137"/>
      <c r="N50" s="138"/>
      <c r="O50" s="137"/>
      <c r="P50" s="487"/>
    </row>
    <row r="51" spans="1:16" ht="14.25" customHeight="1">
      <c r="A51" s="372"/>
      <c r="B51" s="372"/>
      <c r="C51" s="129" t="s">
        <v>694</v>
      </c>
      <c r="D51" s="130"/>
      <c r="E51" s="131"/>
      <c r="F51" s="132"/>
      <c r="G51" s="132"/>
      <c r="H51" s="125"/>
      <c r="I51" s="133"/>
      <c r="J51" s="134"/>
      <c r="K51" s="135"/>
      <c r="L51" s="135"/>
      <c r="M51" s="137"/>
      <c r="N51" s="138"/>
      <c r="O51" s="137"/>
      <c r="P51" s="487"/>
    </row>
    <row r="52" spans="1:16" ht="14.25" customHeight="1">
      <c r="A52" s="372"/>
      <c r="B52" s="372"/>
      <c r="C52" s="129" t="s">
        <v>102</v>
      </c>
      <c r="D52" s="124"/>
      <c r="E52" s="140"/>
      <c r="F52" s="132"/>
      <c r="G52" s="132"/>
      <c r="H52" s="125"/>
      <c r="I52" s="133"/>
      <c r="J52" s="134"/>
      <c r="K52" s="135"/>
      <c r="L52" s="135"/>
      <c r="M52" s="137"/>
      <c r="N52" s="138"/>
      <c r="O52" s="137"/>
      <c r="P52" s="138"/>
    </row>
    <row r="53" spans="1:16" ht="12.75" customHeight="1">
      <c r="A53" s="372"/>
      <c r="B53" s="372"/>
      <c r="C53" s="129" t="s">
        <v>103</v>
      </c>
      <c r="D53" s="124"/>
      <c r="E53" s="140"/>
      <c r="F53" s="132"/>
      <c r="G53" s="132"/>
      <c r="H53" s="125"/>
      <c r="I53" s="133"/>
      <c r="J53" s="134"/>
      <c r="K53" s="135"/>
      <c r="L53" s="135"/>
      <c r="M53" s="137"/>
      <c r="N53" s="137"/>
      <c r="O53" s="137"/>
      <c r="P53" s="137"/>
    </row>
    <row r="54" spans="1:16" ht="12.75" customHeight="1">
      <c r="A54" s="234"/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</row>
    <row r="55" spans="1:16" ht="12.75" customHeight="1">
      <c r="A55" s="234"/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</row>
    <row r="56" spans="1:16" ht="12.75" customHeight="1">
      <c r="A56" s="234"/>
      <c r="B56" s="234"/>
      <c r="C56" s="354"/>
      <c r="D56" s="354"/>
      <c r="E56" s="354"/>
      <c r="F56" s="354"/>
      <c r="G56" s="354"/>
      <c r="H56" s="354"/>
      <c r="I56" s="354"/>
      <c r="J56" s="354"/>
      <c r="K56" s="354"/>
      <c r="L56" s="354"/>
      <c r="M56" s="354"/>
      <c r="N56" s="354"/>
      <c r="O56" s="354"/>
      <c r="P56" s="354"/>
    </row>
    <row r="57" spans="1:16" ht="12.75" customHeight="1" thickBot="1">
      <c r="A57" s="234"/>
      <c r="B57" s="234"/>
      <c r="C57" s="355"/>
      <c r="D57" s="356"/>
      <c r="E57" s="388"/>
      <c r="F57" s="357"/>
      <c r="G57" s="357"/>
      <c r="H57" s="355"/>
      <c r="I57" s="356"/>
      <c r="J57" s="356"/>
      <c r="K57" s="356"/>
      <c r="L57" s="356"/>
      <c r="M57" s="356"/>
      <c r="N57" s="356"/>
      <c r="O57" s="356"/>
      <c r="P57" s="358"/>
    </row>
    <row r="58" spans="1:16" ht="12.75" customHeight="1">
      <c r="A58" s="234"/>
      <c r="B58" s="234"/>
      <c r="C58" s="359"/>
      <c r="D58" s="359"/>
      <c r="E58" s="360"/>
      <c r="F58" s="357"/>
      <c r="G58" s="357"/>
      <c r="H58" s="357"/>
      <c r="I58" s="359"/>
      <c r="J58" s="359"/>
      <c r="K58" s="357"/>
      <c r="L58" s="357"/>
      <c r="M58" s="357"/>
      <c r="N58" s="359"/>
      <c r="O58" s="359"/>
      <c r="P58" s="358"/>
    </row>
    <row r="59" spans="1:16" ht="12.75" customHeight="1">
      <c r="A59" s="234"/>
      <c r="B59" s="234"/>
      <c r="C59" s="361"/>
      <c r="D59" s="362"/>
      <c r="E59" s="362"/>
      <c r="F59" s="357"/>
      <c r="G59" s="357"/>
      <c r="H59" s="357"/>
      <c r="I59" s="357"/>
      <c r="J59" s="358"/>
      <c r="K59" s="358"/>
      <c r="L59" s="358"/>
      <c r="M59" s="358"/>
      <c r="N59" s="358"/>
      <c r="O59" s="358"/>
      <c r="P59" s="358"/>
    </row>
    <row r="60" spans="1:16" ht="12.75" customHeight="1">
      <c r="A60" s="234"/>
      <c r="B60" s="234"/>
      <c r="C60" s="520"/>
      <c r="D60" s="520"/>
      <c r="E60" s="520"/>
      <c r="F60" s="520"/>
      <c r="G60" s="357"/>
      <c r="H60" s="357"/>
      <c r="I60" s="357"/>
      <c r="J60" s="520"/>
      <c r="K60" s="520"/>
      <c r="L60" s="520"/>
      <c r="M60" s="520"/>
      <c r="N60" s="357"/>
      <c r="O60" s="357"/>
      <c r="P60" s="357"/>
    </row>
    <row r="61" spans="1:16" ht="12.75" customHeight="1">
      <c r="A61" s="234"/>
      <c r="B61" s="234"/>
      <c r="C61" s="358"/>
      <c r="D61" s="358"/>
      <c r="E61" s="358"/>
      <c r="F61" s="357"/>
      <c r="G61" s="357"/>
      <c r="H61" s="357"/>
      <c r="I61" s="357"/>
      <c r="J61" s="358"/>
      <c r="K61" s="358"/>
      <c r="L61" s="358"/>
      <c r="M61" s="358"/>
      <c r="N61" s="357"/>
      <c r="O61" s="357"/>
      <c r="P61" s="357"/>
    </row>
    <row r="62" spans="1:16" ht="12.75" customHeight="1">
      <c r="A62" s="234"/>
      <c r="B62" s="234"/>
      <c r="C62" s="357"/>
      <c r="D62" s="357"/>
      <c r="E62" s="357"/>
      <c r="F62" s="357"/>
      <c r="G62" s="357"/>
      <c r="H62" s="357"/>
      <c r="I62" s="357"/>
      <c r="J62" s="357"/>
      <c r="K62" s="357"/>
      <c r="L62" s="357"/>
      <c r="M62" s="357"/>
      <c r="N62" s="357"/>
      <c r="O62" s="357"/>
      <c r="P62" s="357"/>
    </row>
    <row r="63" spans="1:16" ht="12.75" customHeight="1">
      <c r="A63" s="234"/>
      <c r="B63" s="234"/>
      <c r="C63" s="357"/>
      <c r="D63" s="357"/>
      <c r="E63" s="357"/>
      <c r="F63" s="357"/>
      <c r="G63" s="357"/>
      <c r="H63" s="357"/>
      <c r="I63" s="357"/>
      <c r="J63" s="357"/>
      <c r="K63" s="357"/>
      <c r="L63" s="357"/>
      <c r="M63" s="357"/>
      <c r="N63" s="357"/>
      <c r="O63" s="357"/>
      <c r="P63" s="357"/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10" spans="1:16" s="364" customFormat="1" ht="14.25">
      <c r="A410" s="363"/>
      <c r="B410" s="363"/>
      <c r="C410" s="121"/>
      <c r="D410" s="121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</row>
  </sheetData>
  <sheetProtection/>
  <mergeCells count="11">
    <mergeCell ref="G18:G20"/>
    <mergeCell ref="B17:B20"/>
    <mergeCell ref="L18:L20"/>
    <mergeCell ref="C60:F60"/>
    <mergeCell ref="J60:M60"/>
    <mergeCell ref="A17:A20"/>
    <mergeCell ref="D17:D20"/>
    <mergeCell ref="E17:E20"/>
    <mergeCell ref="F17:K17"/>
    <mergeCell ref="J18:J20"/>
    <mergeCell ref="F18:F20"/>
  </mergeCells>
  <conditionalFormatting sqref="C42:C43 C45 C33:C38 D33:D46 C23:D23">
    <cfRule type="expression" priority="12" dxfId="0" stopIfTrue="1">
      <formula>#REF!</formula>
    </cfRule>
  </conditionalFormatting>
  <conditionalFormatting sqref="B22:B46">
    <cfRule type="expression" priority="13" dxfId="0" stopIfTrue="1">
      <formula>#REF!</formula>
    </cfRule>
  </conditionalFormatting>
  <printOptions horizontalCentered="1"/>
  <pageMargins left="0.1968503937007874" right="0.1968503937007874" top="0.4330708661417323" bottom="0.3937007874015748" header="0.1968503937007874" footer="0.35433070866141736"/>
  <pageSetup horizontalDpi="300" verticalDpi="300" orientation="landscape" paperSize="9" scale="53" r:id="rId2"/>
  <headerFooter scaleWithDoc="0" alignWithMargins="0">
    <oddFooter>&amp;R 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7"/>
  <sheetViews>
    <sheetView zoomScalePageLayoutView="0" workbookViewId="0" topLeftCell="A24">
      <selection activeCell="A20" sqref="A20:H48"/>
    </sheetView>
  </sheetViews>
  <sheetFormatPr defaultColWidth="8.8515625" defaultRowHeight="12.75"/>
  <cols>
    <col min="1" max="1" width="4.28125" style="417" customWidth="1"/>
    <col min="2" max="2" width="11.421875" style="417" customWidth="1"/>
    <col min="3" max="3" width="53.421875" style="395" customWidth="1"/>
    <col min="4" max="4" width="13.57421875" style="395" customWidth="1"/>
    <col min="5" max="5" width="10.57421875" style="395" customWidth="1"/>
    <col min="6" max="6" width="10.421875" style="395" customWidth="1"/>
    <col min="7" max="7" width="11.57421875" style="395" customWidth="1"/>
    <col min="8" max="8" width="14.28125" style="395" customWidth="1"/>
    <col min="9" max="16384" width="8.8515625" style="395" customWidth="1"/>
  </cols>
  <sheetData>
    <row r="1" spans="1:8" ht="14.25">
      <c r="A1" s="393"/>
      <c r="B1" s="393"/>
      <c r="C1" s="394"/>
      <c r="D1" s="394"/>
      <c r="E1" s="394"/>
      <c r="F1" s="394"/>
      <c r="G1" s="394"/>
      <c r="H1" s="394"/>
    </row>
    <row r="2" spans="1:8" ht="14.25">
      <c r="A2" s="393"/>
      <c r="B2" s="393"/>
      <c r="C2" s="394"/>
      <c r="D2" s="394"/>
      <c r="E2" s="394"/>
      <c r="F2" s="394"/>
      <c r="G2" s="394"/>
      <c r="H2" s="394"/>
    </row>
    <row r="3" spans="1:8" ht="15">
      <c r="A3" s="393"/>
      <c r="B3" s="393"/>
      <c r="C3" s="396"/>
      <c r="D3" s="394"/>
      <c r="E3" s="394"/>
      <c r="F3" s="394"/>
      <c r="G3" s="394"/>
      <c r="H3" s="394"/>
    </row>
    <row r="4" spans="1:8" ht="14.25">
      <c r="A4" s="393"/>
      <c r="B4" s="393"/>
      <c r="C4" s="394"/>
      <c r="D4" s="394"/>
      <c r="E4" s="394"/>
      <c r="F4" s="394"/>
      <c r="G4" s="394"/>
      <c r="H4" s="394"/>
    </row>
    <row r="5" spans="1:8" ht="14.25">
      <c r="A5" s="393"/>
      <c r="B5" s="393"/>
      <c r="C5" s="394"/>
      <c r="D5" s="394"/>
      <c r="E5" s="394"/>
      <c r="F5" s="394"/>
      <c r="G5" s="394"/>
      <c r="H5" s="394"/>
    </row>
    <row r="6" spans="1:8" ht="14.25">
      <c r="A6" s="393"/>
      <c r="B6" s="393"/>
      <c r="C6" s="394"/>
      <c r="D6" s="394"/>
      <c r="E6" s="394"/>
      <c r="F6" s="394"/>
      <c r="G6" s="394"/>
      <c r="H6" s="394"/>
    </row>
    <row r="7" spans="1:8" ht="15">
      <c r="A7" s="393"/>
      <c r="B7" s="393"/>
      <c r="C7" s="397" t="s">
        <v>69</v>
      </c>
      <c r="D7" s="394"/>
      <c r="E7" s="394"/>
      <c r="F7" s="394"/>
      <c r="G7" s="394"/>
      <c r="H7" s="394"/>
    </row>
    <row r="8" spans="1:8" ht="14.25">
      <c r="A8" s="393"/>
      <c r="B8" s="393"/>
      <c r="C8" s="394"/>
      <c r="D8" s="394"/>
      <c r="E8" s="394"/>
      <c r="F8" s="394"/>
      <c r="G8" s="394"/>
      <c r="H8" s="394"/>
    </row>
    <row r="9" spans="1:8" ht="14.25">
      <c r="A9" s="393"/>
      <c r="B9" s="393"/>
      <c r="C9" s="394"/>
      <c r="D9" s="394"/>
      <c r="E9" s="394"/>
      <c r="F9" s="394"/>
      <c r="G9" s="394"/>
      <c r="H9" s="394"/>
    </row>
    <row r="10" spans="1:8" ht="15">
      <c r="A10" s="398" t="s">
        <v>197</v>
      </c>
      <c r="B10" s="393"/>
      <c r="C10" s="394"/>
      <c r="D10" s="394"/>
      <c r="E10" s="394"/>
      <c r="F10" s="394"/>
      <c r="G10" s="394"/>
      <c r="H10" s="394"/>
    </row>
    <row r="11" spans="1:8" ht="15">
      <c r="A11" s="398" t="s">
        <v>187</v>
      </c>
      <c r="B11" s="30"/>
      <c r="C11" s="394"/>
      <c r="D11" s="394"/>
      <c r="E11" s="394"/>
      <c r="F11" s="394"/>
      <c r="G11" s="394"/>
      <c r="H11" s="394"/>
    </row>
    <row r="12" spans="1:8" ht="21" customHeight="1">
      <c r="A12" s="398" t="s">
        <v>574</v>
      </c>
      <c r="B12" s="30"/>
      <c r="C12" s="399"/>
      <c r="D12" s="394"/>
      <c r="E12" s="394"/>
      <c r="F12" s="394"/>
      <c r="G12" s="394"/>
      <c r="H12" s="394"/>
    </row>
    <row r="13" spans="1:8" ht="21" customHeight="1">
      <c r="A13" s="398"/>
      <c r="B13" s="30" t="s">
        <v>198</v>
      </c>
      <c r="C13" s="399"/>
      <c r="D13" s="394"/>
      <c r="E13" s="394"/>
      <c r="F13" s="394"/>
      <c r="G13" s="394"/>
      <c r="H13" s="394"/>
    </row>
    <row r="14" spans="1:8" ht="15">
      <c r="A14" s="87" t="s">
        <v>700</v>
      </c>
      <c r="B14" s="30"/>
      <c r="C14" s="30"/>
      <c r="D14" s="394"/>
      <c r="E14" s="394"/>
      <c r="F14" s="394"/>
      <c r="G14" s="394"/>
      <c r="H14" s="394"/>
    </row>
    <row r="15" spans="1:8" ht="15">
      <c r="A15" s="34"/>
      <c r="B15" s="34"/>
      <c r="C15" s="398"/>
      <c r="D15" s="394"/>
      <c r="E15" s="394"/>
      <c r="F15" s="394"/>
      <c r="G15" s="394"/>
      <c r="H15" s="394"/>
    </row>
    <row r="16" spans="1:8" ht="14.25">
      <c r="A16" s="34"/>
      <c r="B16" s="34"/>
      <c r="C16" s="400" t="s">
        <v>167</v>
      </c>
      <c r="D16" s="401">
        <f>D44</f>
        <v>0</v>
      </c>
      <c r="E16" s="394"/>
      <c r="F16" s="394"/>
      <c r="G16" s="394"/>
      <c r="H16" s="394"/>
    </row>
    <row r="17" spans="1:8" ht="14.25">
      <c r="A17" s="34"/>
      <c r="B17" s="34"/>
      <c r="C17" s="400" t="s">
        <v>168</v>
      </c>
      <c r="D17" s="401">
        <f>H39</f>
        <v>0</v>
      </c>
      <c r="E17" s="394"/>
      <c r="F17" s="394"/>
      <c r="G17" s="394"/>
      <c r="H17" s="394"/>
    </row>
    <row r="18" spans="1:8" ht="14.25">
      <c r="A18" s="34"/>
      <c r="B18" s="34"/>
      <c r="C18" s="291" t="s">
        <v>703</v>
      </c>
      <c r="D18" s="394"/>
      <c r="E18" s="394"/>
      <c r="F18" s="394"/>
      <c r="G18" s="394"/>
      <c r="H18" s="394"/>
    </row>
    <row r="19" spans="1:8" ht="14.25">
      <c r="A19" s="44"/>
      <c r="B19" s="44"/>
      <c r="C19" s="402"/>
      <c r="D19" s="403"/>
      <c r="E19" s="403"/>
      <c r="F19" s="403"/>
      <c r="G19" s="403"/>
      <c r="H19" s="403"/>
    </row>
    <row r="20" spans="1:8" ht="19.5" customHeight="1">
      <c r="A20" s="502" t="s">
        <v>89</v>
      </c>
      <c r="B20" s="502" t="s">
        <v>90</v>
      </c>
      <c r="C20" s="502" t="s">
        <v>74</v>
      </c>
      <c r="D20" s="501" t="s">
        <v>75</v>
      </c>
      <c r="E20" s="501" t="s">
        <v>76</v>
      </c>
      <c r="F20" s="501"/>
      <c r="G20" s="501"/>
      <c r="H20" s="501" t="s">
        <v>183</v>
      </c>
    </row>
    <row r="21" spans="1:8" ht="42" customHeight="1">
      <c r="A21" s="502"/>
      <c r="B21" s="502"/>
      <c r="C21" s="502"/>
      <c r="D21" s="501"/>
      <c r="E21" s="198" t="s">
        <v>77</v>
      </c>
      <c r="F21" s="198" t="s">
        <v>78</v>
      </c>
      <c r="G21" s="198" t="s">
        <v>79</v>
      </c>
      <c r="H21" s="501"/>
    </row>
    <row r="22" spans="1:8" ht="14.25">
      <c r="A22" s="198">
        <v>1</v>
      </c>
      <c r="B22" s="198">
        <v>2</v>
      </c>
      <c r="C22" s="78">
        <v>3</v>
      </c>
      <c r="D22" s="205">
        <v>4</v>
      </c>
      <c r="E22" s="205">
        <v>5</v>
      </c>
      <c r="F22" s="205">
        <v>6</v>
      </c>
      <c r="G22" s="205">
        <v>7</v>
      </c>
      <c r="H22" s="205">
        <v>8</v>
      </c>
    </row>
    <row r="23" spans="1:8" ht="14.25" hidden="1">
      <c r="A23" s="35"/>
      <c r="B23" s="35"/>
      <c r="C23" s="35"/>
      <c r="D23" s="408"/>
      <c r="E23" s="408"/>
      <c r="F23" s="408"/>
      <c r="G23" s="408"/>
      <c r="H23" s="408"/>
    </row>
    <row r="24" spans="1:8" ht="15.75" customHeight="1">
      <c r="A24" s="404">
        <v>1</v>
      </c>
      <c r="B24" s="404" t="s">
        <v>6</v>
      </c>
      <c r="C24" s="432" t="s">
        <v>64</v>
      </c>
      <c r="D24" s="231"/>
      <c r="E24" s="405"/>
      <c r="F24" s="405"/>
      <c r="G24" s="405"/>
      <c r="H24" s="405"/>
    </row>
    <row r="25" spans="1:8" ht="15.75" customHeight="1">
      <c r="A25" s="404">
        <v>2</v>
      </c>
      <c r="B25" s="404" t="s">
        <v>7</v>
      </c>
      <c r="C25" s="109" t="s">
        <v>47</v>
      </c>
      <c r="D25" s="231"/>
      <c r="E25" s="405"/>
      <c r="F25" s="405"/>
      <c r="G25" s="405"/>
      <c r="H25" s="405"/>
    </row>
    <row r="26" spans="1:8" ht="15.75" customHeight="1">
      <c r="A26" s="404">
        <v>3</v>
      </c>
      <c r="B26" s="404" t="s">
        <v>8</v>
      </c>
      <c r="C26" s="109" t="s">
        <v>28</v>
      </c>
      <c r="D26" s="231"/>
      <c r="E26" s="405"/>
      <c r="F26" s="405"/>
      <c r="G26" s="405"/>
      <c r="H26" s="405"/>
    </row>
    <row r="27" spans="1:8" ht="15.75" customHeight="1">
      <c r="A27" s="404">
        <v>4</v>
      </c>
      <c r="B27" s="404" t="s">
        <v>9</v>
      </c>
      <c r="C27" s="109" t="s">
        <v>65</v>
      </c>
      <c r="D27" s="231"/>
      <c r="E27" s="405"/>
      <c r="F27" s="405"/>
      <c r="G27" s="405"/>
      <c r="H27" s="405"/>
    </row>
    <row r="28" spans="1:8" ht="15.75" customHeight="1">
      <c r="A28" s="404">
        <v>5</v>
      </c>
      <c r="B28" s="404" t="s">
        <v>10</v>
      </c>
      <c r="C28" s="109" t="s">
        <v>172</v>
      </c>
      <c r="D28" s="231"/>
      <c r="E28" s="405"/>
      <c r="F28" s="405"/>
      <c r="G28" s="405"/>
      <c r="H28" s="405"/>
    </row>
    <row r="29" spans="1:8" ht="15.75" customHeight="1">
      <c r="A29" s="404">
        <v>6</v>
      </c>
      <c r="B29" s="404" t="s">
        <v>11</v>
      </c>
      <c r="C29" s="109" t="s">
        <v>164</v>
      </c>
      <c r="D29" s="231"/>
      <c r="E29" s="405"/>
      <c r="F29" s="405"/>
      <c r="G29" s="405"/>
      <c r="H29" s="405"/>
    </row>
    <row r="30" spans="1:8" ht="15.75" customHeight="1">
      <c r="A30" s="404">
        <v>7</v>
      </c>
      <c r="B30" s="404" t="s">
        <v>12</v>
      </c>
      <c r="C30" s="433" t="s">
        <v>181</v>
      </c>
      <c r="D30" s="231"/>
      <c r="E30" s="405"/>
      <c r="F30" s="405"/>
      <c r="G30" s="405"/>
      <c r="H30" s="405"/>
    </row>
    <row r="31" spans="1:8" ht="15.75" customHeight="1">
      <c r="A31" s="404">
        <v>8</v>
      </c>
      <c r="B31" s="404" t="s">
        <v>572</v>
      </c>
      <c r="C31" s="433" t="s">
        <v>26</v>
      </c>
      <c r="D31" s="231"/>
      <c r="E31" s="405"/>
      <c r="F31" s="405"/>
      <c r="G31" s="405"/>
      <c r="H31" s="405"/>
    </row>
    <row r="32" spans="1:8" ht="15.75" customHeight="1">
      <c r="A32" s="404">
        <v>9</v>
      </c>
      <c r="B32" s="404" t="s">
        <v>573</v>
      </c>
      <c r="C32" s="433" t="s">
        <v>182</v>
      </c>
      <c r="D32" s="203"/>
      <c r="E32" s="406"/>
      <c r="F32" s="406"/>
      <c r="G32" s="406"/>
      <c r="H32" s="406"/>
    </row>
    <row r="33" spans="1:8" ht="15.75" customHeight="1">
      <c r="A33" s="404">
        <v>10</v>
      </c>
      <c r="B33" s="404" t="s">
        <v>13</v>
      </c>
      <c r="C33" s="433" t="s">
        <v>165</v>
      </c>
      <c r="D33" s="231"/>
      <c r="E33" s="405"/>
      <c r="F33" s="405"/>
      <c r="G33" s="405"/>
      <c r="H33" s="405"/>
    </row>
    <row r="34" spans="1:8" ht="15.75" customHeight="1">
      <c r="A34" s="404">
        <v>11</v>
      </c>
      <c r="B34" s="404" t="s">
        <v>14</v>
      </c>
      <c r="C34" s="433" t="s">
        <v>166</v>
      </c>
      <c r="D34" s="231"/>
      <c r="E34" s="405"/>
      <c r="F34" s="405"/>
      <c r="G34" s="405"/>
      <c r="H34" s="405"/>
    </row>
    <row r="35" spans="1:8" ht="15.75" customHeight="1">
      <c r="A35" s="404">
        <v>12</v>
      </c>
      <c r="B35" s="404" t="s">
        <v>15</v>
      </c>
      <c r="C35" s="433" t="s">
        <v>672</v>
      </c>
      <c r="D35" s="231"/>
      <c r="E35" s="405"/>
      <c r="F35" s="405"/>
      <c r="G35" s="405"/>
      <c r="H35" s="405"/>
    </row>
    <row r="36" spans="1:8" ht="15.75" customHeight="1">
      <c r="A36" s="404">
        <v>13</v>
      </c>
      <c r="B36" s="404" t="s">
        <v>16</v>
      </c>
      <c r="C36" s="433" t="s">
        <v>571</v>
      </c>
      <c r="D36" s="231"/>
      <c r="E36" s="405"/>
      <c r="F36" s="405"/>
      <c r="G36" s="405"/>
      <c r="H36" s="405"/>
    </row>
    <row r="37" spans="1:8" ht="15.75" customHeight="1">
      <c r="A37" s="404">
        <v>14</v>
      </c>
      <c r="B37" s="404" t="s">
        <v>17</v>
      </c>
      <c r="C37" s="433" t="s">
        <v>689</v>
      </c>
      <c r="D37" s="231"/>
      <c r="E37" s="405"/>
      <c r="F37" s="405"/>
      <c r="G37" s="405"/>
      <c r="H37" s="405"/>
    </row>
    <row r="38" spans="1:8" ht="15.75" customHeight="1">
      <c r="A38" s="404">
        <v>14</v>
      </c>
      <c r="B38" s="404" t="s">
        <v>687</v>
      </c>
      <c r="C38" s="433" t="s">
        <v>688</v>
      </c>
      <c r="D38" s="231"/>
      <c r="E38" s="405"/>
      <c r="F38" s="405"/>
      <c r="G38" s="405"/>
      <c r="H38" s="405"/>
    </row>
    <row r="39" spans="1:8" ht="15.75" customHeight="1">
      <c r="A39" s="828" t="s">
        <v>80</v>
      </c>
      <c r="B39" s="828" t="s">
        <v>80</v>
      </c>
      <c r="C39" s="829" t="s">
        <v>575</v>
      </c>
      <c r="D39" s="90"/>
      <c r="E39" s="90"/>
      <c r="F39" s="90"/>
      <c r="G39" s="90"/>
      <c r="H39" s="90"/>
    </row>
    <row r="40" spans="1:8" ht="15.75" customHeight="1">
      <c r="A40" s="830" t="s">
        <v>701</v>
      </c>
      <c r="B40" s="830"/>
      <c r="C40" s="830"/>
      <c r="D40" s="477"/>
      <c r="E40" s="407"/>
      <c r="F40" s="407"/>
      <c r="G40" s="407"/>
      <c r="H40" s="407"/>
    </row>
    <row r="41" spans="1:8" ht="15.75" customHeight="1">
      <c r="A41" s="830" t="s">
        <v>576</v>
      </c>
      <c r="B41" s="830"/>
      <c r="C41" s="830"/>
      <c r="D41" s="477"/>
      <c r="E41" s="407"/>
      <c r="F41" s="407"/>
      <c r="G41" s="407"/>
      <c r="H41" s="407"/>
    </row>
    <row r="42" spans="1:8" ht="15.75" customHeight="1">
      <c r="A42" s="828" t="s">
        <v>80</v>
      </c>
      <c r="B42" s="830" t="s">
        <v>702</v>
      </c>
      <c r="C42" s="830"/>
      <c r="D42" s="477"/>
      <c r="E42" s="407"/>
      <c r="F42" s="407"/>
      <c r="G42" s="407"/>
      <c r="H42" s="407"/>
    </row>
    <row r="43" spans="1:8" ht="15.75" customHeight="1">
      <c r="A43" s="830" t="s">
        <v>577</v>
      </c>
      <c r="B43" s="830"/>
      <c r="C43" s="830"/>
      <c r="D43" s="90"/>
      <c r="E43" s="407"/>
      <c r="F43" s="407"/>
      <c r="G43" s="407"/>
      <c r="H43" s="407"/>
    </row>
    <row r="44" spans="1:8" ht="15.75" customHeight="1">
      <c r="A44" s="828"/>
      <c r="B44" s="831" t="s">
        <v>81</v>
      </c>
      <c r="C44" s="831"/>
      <c r="D44" s="90"/>
      <c r="E44" s="405"/>
      <c r="F44" s="407"/>
      <c r="G44" s="407"/>
      <c r="H44" s="407"/>
    </row>
    <row r="45" spans="1:8" ht="31.5" customHeight="1">
      <c r="A45" s="828"/>
      <c r="B45" s="831" t="s">
        <v>30</v>
      </c>
      <c r="C45" s="831"/>
      <c r="D45" s="429"/>
      <c r="E45" s="407"/>
      <c r="F45" s="407"/>
      <c r="G45" s="407"/>
      <c r="H45" s="407"/>
    </row>
    <row r="46" spans="1:8" ht="18" customHeight="1">
      <c r="A46" s="828"/>
      <c r="B46" s="831" t="s">
        <v>82</v>
      </c>
      <c r="C46" s="831"/>
      <c r="D46" s="832"/>
      <c r="E46" s="407"/>
      <c r="F46" s="407"/>
      <c r="G46" s="407"/>
      <c r="H46" s="407"/>
    </row>
    <row r="47" spans="1:8" ht="15.75" customHeight="1">
      <c r="A47" s="828"/>
      <c r="B47" s="831" t="s">
        <v>174</v>
      </c>
      <c r="C47" s="831"/>
      <c r="D47" s="429"/>
      <c r="E47" s="407"/>
      <c r="F47" s="407"/>
      <c r="G47" s="407"/>
      <c r="H47" s="407"/>
    </row>
    <row r="48" spans="1:8" ht="15.75" customHeight="1">
      <c r="A48" s="828" t="s">
        <v>80</v>
      </c>
      <c r="B48" s="830" t="s">
        <v>578</v>
      </c>
      <c r="C48" s="830"/>
      <c r="D48" s="90"/>
      <c r="E48" s="408"/>
      <c r="F48" s="408"/>
      <c r="G48" s="408"/>
      <c r="H48" s="408"/>
    </row>
    <row r="49" spans="1:8" ht="15.75" customHeight="1">
      <c r="A49" s="89"/>
      <c r="B49" s="89"/>
      <c r="C49" s="89"/>
      <c r="D49" s="89"/>
      <c r="E49" s="89"/>
      <c r="F49" s="89"/>
      <c r="G49" s="89"/>
      <c r="H49" s="89"/>
    </row>
    <row r="50" spans="1:8" ht="15.75" customHeight="1">
      <c r="A50" s="89"/>
      <c r="B50" s="89"/>
      <c r="C50" s="89"/>
      <c r="D50" s="89"/>
      <c r="E50" s="89"/>
      <c r="F50" s="89"/>
      <c r="G50" s="89"/>
      <c r="H50" s="89"/>
    </row>
    <row r="51" spans="1:8" ht="15.75" customHeight="1" thickBot="1">
      <c r="A51" s="89"/>
      <c r="B51" s="409"/>
      <c r="C51" s="409"/>
      <c r="D51" s="410"/>
      <c r="E51" s="410"/>
      <c r="F51" s="410"/>
      <c r="G51" s="410"/>
      <c r="H51" s="410"/>
    </row>
    <row r="52" spans="1:8" ht="15.75" customHeight="1">
      <c r="A52" s="89"/>
      <c r="B52" s="411"/>
      <c r="C52" s="411"/>
      <c r="D52" s="410"/>
      <c r="E52" s="410"/>
      <c r="F52" s="410"/>
      <c r="G52" s="410"/>
      <c r="H52" s="410"/>
    </row>
    <row r="53" spans="1:8" ht="15.75" customHeight="1">
      <c r="A53" s="89"/>
      <c r="B53" s="503"/>
      <c r="C53" s="503"/>
      <c r="D53" s="410"/>
      <c r="E53" s="410"/>
      <c r="F53" s="410"/>
      <c r="G53" s="410"/>
      <c r="H53" s="412"/>
    </row>
    <row r="54" spans="1:8" ht="15.75" customHeight="1">
      <c r="A54" s="88"/>
      <c r="B54" s="413"/>
      <c r="C54" s="414"/>
      <c r="D54" s="410"/>
      <c r="E54" s="410"/>
      <c r="F54" s="410"/>
      <c r="G54" s="410"/>
      <c r="H54" s="412"/>
    </row>
    <row r="55" spans="1:8" ht="15.75" customHeight="1">
      <c r="A55" s="89"/>
      <c r="B55" s="503"/>
      <c r="C55" s="503"/>
      <c r="D55" s="410"/>
      <c r="E55" s="410"/>
      <c r="F55" s="410"/>
      <c r="G55" s="410"/>
      <c r="H55" s="415"/>
    </row>
    <row r="56" spans="1:8" ht="15.75" customHeight="1">
      <c r="A56" s="88"/>
      <c r="B56" s="410"/>
      <c r="C56" s="410"/>
      <c r="D56" s="410"/>
      <c r="E56" s="410"/>
      <c r="F56" s="410"/>
      <c r="G56" s="410"/>
      <c r="H56" s="410"/>
    </row>
    <row r="57" spans="1:8" ht="12.75" customHeight="1">
      <c r="A57" s="88"/>
      <c r="B57" s="410"/>
      <c r="C57" s="410"/>
      <c r="D57" s="410"/>
      <c r="E57" s="410"/>
      <c r="F57" s="410"/>
      <c r="G57" s="410"/>
      <c r="H57" s="410"/>
    </row>
    <row r="58" spans="1:8" ht="12.75" customHeight="1">
      <c r="A58" s="89"/>
      <c r="B58" s="410"/>
      <c r="C58" s="410"/>
      <c r="D58" s="410"/>
      <c r="E58" s="410"/>
      <c r="F58" s="410"/>
      <c r="G58" s="410"/>
      <c r="H58" s="410"/>
    </row>
    <row r="59" spans="1:8" ht="12.75" customHeight="1">
      <c r="A59" s="89"/>
      <c r="B59" s="89"/>
      <c r="C59" s="416"/>
      <c r="D59" s="89"/>
      <c r="E59" s="410"/>
      <c r="F59" s="410"/>
      <c r="G59" s="410"/>
      <c r="H59" s="410"/>
    </row>
    <row r="60" spans="1:8" ht="12.75" customHeight="1">
      <c r="A60" s="89"/>
      <c r="B60" s="89"/>
      <c r="C60" s="416"/>
      <c r="D60" s="410"/>
      <c r="E60" s="410"/>
      <c r="F60" s="410"/>
      <c r="G60" s="410"/>
      <c r="H60" s="410"/>
    </row>
    <row r="61" spans="1:8" ht="12.75" customHeight="1" thickBot="1">
      <c r="A61" s="89"/>
      <c r="B61" s="409"/>
      <c r="C61" s="89"/>
      <c r="E61" s="410"/>
      <c r="F61" s="410"/>
      <c r="G61" s="410"/>
      <c r="H61" s="410"/>
    </row>
    <row r="62" spans="1:8" ht="12.75" customHeight="1">
      <c r="A62" s="89"/>
      <c r="B62" s="410"/>
      <c r="C62" s="411"/>
      <c r="D62" s="411"/>
      <c r="E62" s="411"/>
      <c r="F62" s="411"/>
      <c r="G62" s="410"/>
      <c r="H62" s="410"/>
    </row>
    <row r="63" spans="1:8" ht="12.75" customHeight="1">
      <c r="A63" s="89"/>
      <c r="B63" s="410"/>
      <c r="C63" s="410"/>
      <c r="D63" s="503"/>
      <c r="E63" s="503"/>
      <c r="F63" s="503"/>
      <c r="G63" s="503"/>
      <c r="H63" s="412"/>
    </row>
    <row r="64" spans="1:8" ht="12.75" customHeight="1">
      <c r="A64" s="89"/>
      <c r="B64" s="410"/>
      <c r="C64" s="410"/>
      <c r="D64" s="412"/>
      <c r="E64" s="412"/>
      <c r="F64" s="412"/>
      <c r="G64" s="412"/>
      <c r="H64" s="412"/>
    </row>
    <row r="65" spans="1:8" ht="12.75" customHeight="1">
      <c r="A65" s="89"/>
      <c r="B65" s="503"/>
      <c r="C65" s="503"/>
      <c r="D65" s="415"/>
      <c r="E65" s="503"/>
      <c r="F65" s="503"/>
      <c r="G65" s="503"/>
      <c r="H65" s="503"/>
    </row>
    <row r="66" spans="1:8" ht="12.75" customHeight="1">
      <c r="A66" s="89"/>
      <c r="B66" s="410"/>
      <c r="C66" s="410"/>
      <c r="D66" s="415"/>
      <c r="E66" s="410"/>
      <c r="F66" s="410"/>
      <c r="G66" s="410"/>
      <c r="H66" s="410"/>
    </row>
    <row r="67" spans="1:8" ht="12.75" customHeight="1">
      <c r="A67" s="89"/>
      <c r="B67" s="410"/>
      <c r="C67" s="410"/>
      <c r="D67" s="415"/>
      <c r="E67" s="410"/>
      <c r="F67" s="410"/>
      <c r="G67" s="410"/>
      <c r="H67" s="410"/>
    </row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7" spans="1:3" s="418" customFormat="1" ht="14.25">
      <c r="A157" s="417"/>
      <c r="B157" s="417"/>
      <c r="C157" s="395"/>
    </row>
  </sheetData>
  <sheetProtection/>
  <mergeCells count="20">
    <mergeCell ref="D63:G63"/>
    <mergeCell ref="E65:H65"/>
    <mergeCell ref="B65:C65"/>
    <mergeCell ref="A20:A21"/>
    <mergeCell ref="B20:B21"/>
    <mergeCell ref="B53:C53"/>
    <mergeCell ref="B55:C55"/>
    <mergeCell ref="B47:C47"/>
    <mergeCell ref="B48:C48"/>
    <mergeCell ref="A40:C40"/>
    <mergeCell ref="B45:C45"/>
    <mergeCell ref="B46:C46"/>
    <mergeCell ref="E20:G20"/>
    <mergeCell ref="H20:H21"/>
    <mergeCell ref="C20:C21"/>
    <mergeCell ref="D20:D21"/>
    <mergeCell ref="A41:C41"/>
    <mergeCell ref="B42:C42"/>
    <mergeCell ref="A43:C43"/>
    <mergeCell ref="B44:C44"/>
  </mergeCells>
  <printOptions horizontalCentered="1"/>
  <pageMargins left="0.7874015748031497" right="0.5511811023622047" top="0.5905511811023623" bottom="0.5905511811023623" header="0.5118110236220472" footer="0.5118110236220472"/>
  <pageSetup horizontalDpi="300" verticalDpi="300" orientation="landscape" paperSize="9" r:id="rId1"/>
  <headerFooter scaleWithDoc="0"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48"/>
  <sheetViews>
    <sheetView zoomScale="70" zoomScaleNormal="70" zoomScalePageLayoutView="0" workbookViewId="0" topLeftCell="C1">
      <selection activeCell="E31" sqref="E31"/>
    </sheetView>
  </sheetViews>
  <sheetFormatPr defaultColWidth="8.8515625" defaultRowHeight="12.75"/>
  <cols>
    <col min="1" max="1" width="6.57421875" style="363" customWidth="1"/>
    <col min="2" max="2" width="11.8515625" style="363" customWidth="1"/>
    <col min="3" max="3" width="67.7109375" style="121" customWidth="1"/>
    <col min="4" max="4" width="8.7109375" style="121" customWidth="1"/>
    <col min="5" max="5" width="8.140625" style="121" customWidth="1"/>
    <col min="6" max="6" width="17.7109375" style="121" bestFit="1" customWidth="1"/>
    <col min="7" max="7" width="12.421875" style="121" customWidth="1"/>
    <col min="8" max="8" width="13.00390625" style="121" customWidth="1"/>
    <col min="9" max="9" width="12.00390625" style="121" customWidth="1"/>
    <col min="10" max="10" width="14.8515625" style="121" customWidth="1"/>
    <col min="11" max="11" width="15.00390625" style="121" customWidth="1"/>
    <col min="12" max="12" width="13.8515625" style="121" customWidth="1"/>
    <col min="13" max="13" width="15.140625" style="121" customWidth="1"/>
    <col min="14" max="14" width="12.421875" style="121" customWidth="1"/>
    <col min="15" max="15" width="11.421875" style="121" customWidth="1"/>
    <col min="16" max="16" width="16.57421875" style="121" customWidth="1"/>
    <col min="17" max="16384" width="8.8515625" style="121" customWidth="1"/>
  </cols>
  <sheetData>
    <row r="1" spans="1:16" ht="15">
      <c r="A1" s="270"/>
      <c r="B1" s="270"/>
      <c r="C1" s="270"/>
      <c r="D1" s="276" t="s">
        <v>18</v>
      </c>
      <c r="E1" s="270"/>
      <c r="F1" s="270"/>
      <c r="G1" s="270"/>
      <c r="H1" s="270"/>
      <c r="I1" s="270"/>
      <c r="J1" s="274"/>
      <c r="K1" s="277"/>
      <c r="L1" s="277"/>
      <c r="M1" s="277"/>
      <c r="N1" s="277"/>
      <c r="O1" s="270"/>
      <c r="P1" s="270"/>
    </row>
    <row r="2" spans="1:16" ht="13.5" customHeight="1">
      <c r="A2" s="270"/>
      <c r="B2" s="270"/>
      <c r="C2" s="270"/>
      <c r="D2" s="278"/>
      <c r="E2" s="270"/>
      <c r="F2" s="270"/>
      <c r="G2" s="270"/>
      <c r="H2" s="270"/>
      <c r="I2" s="270"/>
      <c r="J2" s="274"/>
      <c r="K2" s="277"/>
      <c r="L2" s="277"/>
      <c r="M2" s="277"/>
      <c r="N2" s="277"/>
      <c r="O2" s="270"/>
      <c r="P2" s="270"/>
    </row>
    <row r="3" spans="1:16" ht="15">
      <c r="A3" s="270"/>
      <c r="B3" s="270"/>
      <c r="C3" s="270"/>
      <c r="D3" s="276" t="s">
        <v>64</v>
      </c>
      <c r="E3" s="270"/>
      <c r="F3" s="270"/>
      <c r="G3" s="270"/>
      <c r="H3" s="270"/>
      <c r="I3" s="270"/>
      <c r="J3" s="274"/>
      <c r="K3" s="277"/>
      <c r="L3" s="277"/>
      <c r="M3" s="277"/>
      <c r="N3" s="277"/>
      <c r="O3" s="270"/>
      <c r="P3" s="270"/>
    </row>
    <row r="4" spans="1:16" ht="15">
      <c r="A4" s="270"/>
      <c r="B4" s="270"/>
      <c r="C4" s="270"/>
      <c r="D4" s="276"/>
      <c r="E4" s="270"/>
      <c r="F4" s="270"/>
      <c r="G4" s="270"/>
      <c r="H4" s="270"/>
      <c r="I4" s="270"/>
      <c r="J4" s="274"/>
      <c r="K4" s="277"/>
      <c r="L4" s="277"/>
      <c r="M4" s="277"/>
      <c r="N4" s="277"/>
      <c r="O4" s="270"/>
      <c r="P4" s="270"/>
    </row>
    <row r="5" spans="1:16" ht="15">
      <c r="A5" s="270"/>
      <c r="B5" s="270"/>
      <c r="C5" s="279" t="s">
        <v>197</v>
      </c>
      <c r="D5" s="270"/>
      <c r="E5" s="279"/>
      <c r="F5" s="270"/>
      <c r="G5" s="270"/>
      <c r="H5" s="270"/>
      <c r="I5" s="270"/>
      <c r="J5" s="280"/>
      <c r="K5" s="280"/>
      <c r="L5" s="280"/>
      <c r="M5" s="280"/>
      <c r="N5" s="270"/>
      <c r="O5" s="270"/>
      <c r="P5" s="270"/>
    </row>
    <row r="6" spans="1:16" ht="15">
      <c r="A6" s="270"/>
      <c r="B6" s="270"/>
      <c r="C6" s="281" t="s">
        <v>88</v>
      </c>
      <c r="D6" s="270"/>
      <c r="E6" s="279"/>
      <c r="F6" s="270"/>
      <c r="G6" s="270"/>
      <c r="H6" s="270"/>
      <c r="I6" s="270"/>
      <c r="J6" s="280"/>
      <c r="K6" s="280"/>
      <c r="L6" s="280"/>
      <c r="M6" s="280"/>
      <c r="N6" s="270"/>
      <c r="O6" s="270"/>
      <c r="P6" s="270"/>
    </row>
    <row r="7" spans="1:16" ht="14.25">
      <c r="A7" s="270"/>
      <c r="B7" s="270"/>
      <c r="C7" s="270" t="s">
        <v>4</v>
      </c>
      <c r="D7" s="270"/>
      <c r="E7" s="270"/>
      <c r="F7" s="270"/>
      <c r="G7" s="270"/>
      <c r="H7" s="270"/>
      <c r="I7" s="270"/>
      <c r="J7" s="280"/>
      <c r="K7" s="280"/>
      <c r="L7" s="280"/>
      <c r="M7" s="280"/>
      <c r="N7" s="270"/>
      <c r="O7" s="270"/>
      <c r="P7" s="270"/>
    </row>
    <row r="8" spans="1:16" ht="14.25">
      <c r="A8" s="270"/>
      <c r="B8" s="270"/>
      <c r="C8" s="281" t="s">
        <v>195</v>
      </c>
      <c r="D8" s="270"/>
      <c r="E8" s="270"/>
      <c r="F8" s="270"/>
      <c r="G8" s="270"/>
      <c r="H8" s="270"/>
      <c r="I8" s="270"/>
      <c r="J8" s="280"/>
      <c r="K8" s="280"/>
      <c r="L8" s="280"/>
      <c r="M8" s="280"/>
      <c r="N8" s="270"/>
      <c r="O8" s="270"/>
      <c r="P8" s="270"/>
    </row>
    <row r="9" spans="1:16" ht="15">
      <c r="A9" s="282"/>
      <c r="B9" s="282"/>
      <c r="C9" s="270" t="s">
        <v>704</v>
      </c>
      <c r="D9" s="270"/>
      <c r="E9" s="270"/>
      <c r="F9" s="283"/>
      <c r="G9" s="283"/>
      <c r="H9" s="270"/>
      <c r="I9" s="270"/>
      <c r="J9" s="280"/>
      <c r="K9" s="280"/>
      <c r="L9" s="280"/>
      <c r="M9" s="280"/>
      <c r="N9" s="270"/>
      <c r="O9" s="270"/>
      <c r="P9" s="270"/>
    </row>
    <row r="10" spans="1:16" ht="15">
      <c r="A10" s="284"/>
      <c r="B10" s="284"/>
      <c r="C10" s="285"/>
      <c r="D10" s="280"/>
      <c r="E10" s="280"/>
      <c r="F10" s="280"/>
      <c r="G10" s="280"/>
      <c r="H10" s="280"/>
      <c r="I10" s="280"/>
      <c r="J10" s="280"/>
      <c r="K10" s="280"/>
      <c r="L10" s="280"/>
      <c r="M10" s="286"/>
      <c r="N10" s="287"/>
      <c r="O10" s="288"/>
      <c r="P10" s="286"/>
    </row>
    <row r="11" spans="1:16" ht="15">
      <c r="A11" s="284"/>
      <c r="B11" s="284"/>
      <c r="C11" s="285"/>
      <c r="D11" s="280"/>
      <c r="E11" s="280"/>
      <c r="F11" s="280"/>
      <c r="G11" s="280"/>
      <c r="H11" s="280"/>
      <c r="I11" s="280"/>
      <c r="J11" s="280"/>
      <c r="K11" s="280"/>
      <c r="L11" s="280"/>
      <c r="M11" s="286"/>
      <c r="N11" s="287"/>
      <c r="O11" s="288"/>
      <c r="P11" s="286"/>
    </row>
    <row r="12" spans="1:16" ht="15">
      <c r="A12" s="284"/>
      <c r="B12" s="284"/>
      <c r="C12" s="289" t="s">
        <v>87</v>
      </c>
      <c r="D12" s="280"/>
      <c r="E12" s="280"/>
      <c r="F12" s="290">
        <f>P152</f>
        <v>0</v>
      </c>
      <c r="G12" s="286" t="s">
        <v>50</v>
      </c>
      <c r="H12" s="280"/>
      <c r="I12" s="280"/>
      <c r="J12" s="280"/>
      <c r="K12" s="280"/>
      <c r="L12" s="280"/>
      <c r="M12" s="286"/>
      <c r="N12" s="287"/>
      <c r="O12" s="288"/>
      <c r="P12" s="286"/>
    </row>
    <row r="13" spans="1:16" ht="15">
      <c r="A13" s="284"/>
      <c r="B13" s="284"/>
      <c r="C13" s="285"/>
      <c r="D13" s="280"/>
      <c r="E13" s="280"/>
      <c r="F13" s="280"/>
      <c r="G13" s="280"/>
      <c r="H13" s="280"/>
      <c r="I13" s="280"/>
      <c r="J13" s="280"/>
      <c r="K13" s="280"/>
      <c r="L13" s="280"/>
      <c r="M13" s="286"/>
      <c r="N13" s="287"/>
      <c r="O13" s="288"/>
      <c r="P13" s="286"/>
    </row>
    <row r="14" spans="1:16" ht="15">
      <c r="A14" s="284"/>
      <c r="B14" s="284"/>
      <c r="C14" s="291" t="s">
        <v>703</v>
      </c>
      <c r="D14" s="280"/>
      <c r="E14" s="280"/>
      <c r="F14" s="280"/>
      <c r="G14" s="280"/>
      <c r="H14" s="280"/>
      <c r="I14" s="280"/>
      <c r="J14" s="280"/>
      <c r="K14" s="280"/>
      <c r="L14" s="280"/>
      <c r="M14" s="286"/>
      <c r="N14" s="287"/>
      <c r="O14" s="288"/>
      <c r="P14" s="286"/>
    </row>
    <row r="15" spans="1:16" ht="15">
      <c r="A15" s="292"/>
      <c r="B15" s="292"/>
      <c r="C15" s="293"/>
      <c r="D15" s="294"/>
      <c r="E15" s="294"/>
      <c r="F15" s="294"/>
      <c r="G15" s="294"/>
      <c r="H15" s="294"/>
      <c r="I15" s="294"/>
      <c r="J15" s="294"/>
      <c r="K15" s="294"/>
      <c r="L15" s="294"/>
      <c r="M15" s="295"/>
      <c r="N15" s="296"/>
      <c r="O15" s="297"/>
      <c r="P15" s="295"/>
    </row>
    <row r="16" spans="1:16" ht="13.5" customHeight="1">
      <c r="A16" s="508" t="s">
        <v>89</v>
      </c>
      <c r="B16" s="504" t="s">
        <v>48</v>
      </c>
      <c r="C16" s="677"/>
      <c r="D16" s="676" t="s">
        <v>95</v>
      </c>
      <c r="E16" s="676" t="s">
        <v>94</v>
      </c>
      <c r="F16" s="678" t="s">
        <v>97</v>
      </c>
      <c r="G16" s="679"/>
      <c r="H16" s="679"/>
      <c r="I16" s="679"/>
      <c r="J16" s="679"/>
      <c r="K16" s="679"/>
      <c r="L16" s="680"/>
      <c r="M16" s="680"/>
      <c r="N16" s="680" t="s">
        <v>91</v>
      </c>
      <c r="O16" s="680"/>
      <c r="P16" s="677"/>
    </row>
    <row r="17" spans="1:16" ht="12.75" customHeight="1">
      <c r="A17" s="509"/>
      <c r="B17" s="505"/>
      <c r="C17" s="680" t="s">
        <v>51</v>
      </c>
      <c r="D17" s="681"/>
      <c r="E17" s="681"/>
      <c r="F17" s="682" t="s">
        <v>92</v>
      </c>
      <c r="G17" s="683" t="s">
        <v>99</v>
      </c>
      <c r="H17" s="444" t="s">
        <v>52</v>
      </c>
      <c r="I17" s="444"/>
      <c r="J17" s="675" t="s">
        <v>100</v>
      </c>
      <c r="K17" s="680"/>
      <c r="L17" s="684" t="s">
        <v>98</v>
      </c>
      <c r="M17" s="444" t="s">
        <v>52</v>
      </c>
      <c r="N17" s="444" t="s">
        <v>53</v>
      </c>
      <c r="O17" s="680" t="s">
        <v>54</v>
      </c>
      <c r="P17" s="680"/>
    </row>
    <row r="18" spans="1:16" ht="15" customHeight="1">
      <c r="A18" s="509"/>
      <c r="B18" s="505"/>
      <c r="C18" s="680"/>
      <c r="D18" s="681"/>
      <c r="E18" s="681"/>
      <c r="F18" s="682"/>
      <c r="G18" s="679"/>
      <c r="H18" s="444" t="s">
        <v>56</v>
      </c>
      <c r="I18" s="444" t="s">
        <v>53</v>
      </c>
      <c r="J18" s="675"/>
      <c r="K18" s="680" t="s">
        <v>93</v>
      </c>
      <c r="L18" s="685"/>
      <c r="M18" s="444" t="s">
        <v>56</v>
      </c>
      <c r="N18" s="444"/>
      <c r="O18" s="680" t="s">
        <v>57</v>
      </c>
      <c r="P18" s="680" t="s">
        <v>55</v>
      </c>
    </row>
    <row r="19" spans="1:16" ht="21.75" customHeight="1">
      <c r="A19" s="510"/>
      <c r="B19" s="506"/>
      <c r="C19" s="124"/>
      <c r="D19" s="681"/>
      <c r="E19" s="681"/>
      <c r="F19" s="682"/>
      <c r="G19" s="679"/>
      <c r="H19" s="444" t="s">
        <v>96</v>
      </c>
      <c r="I19" s="444" t="s">
        <v>96</v>
      </c>
      <c r="J19" s="675"/>
      <c r="K19" s="124" t="s">
        <v>50</v>
      </c>
      <c r="L19" s="685"/>
      <c r="M19" s="680" t="s">
        <v>96</v>
      </c>
      <c r="N19" s="680" t="s">
        <v>96</v>
      </c>
      <c r="O19" s="680" t="s">
        <v>96</v>
      </c>
      <c r="P19" s="680" t="s">
        <v>96</v>
      </c>
    </row>
    <row r="20" spans="1:16" ht="14.25">
      <c r="A20" s="124">
        <v>1</v>
      </c>
      <c r="B20" s="124">
        <v>2</v>
      </c>
      <c r="C20" s="124">
        <v>3</v>
      </c>
      <c r="D20" s="124">
        <v>4</v>
      </c>
      <c r="E20" s="247">
        <v>5</v>
      </c>
      <c r="F20" s="246">
        <v>6</v>
      </c>
      <c r="G20" s="247">
        <v>7</v>
      </c>
      <c r="H20" s="124">
        <v>8</v>
      </c>
      <c r="I20" s="124">
        <v>9</v>
      </c>
      <c r="J20" s="124">
        <v>10</v>
      </c>
      <c r="K20" s="124">
        <v>11</v>
      </c>
      <c r="L20" s="443">
        <v>12</v>
      </c>
      <c r="M20" s="444">
        <v>13</v>
      </c>
      <c r="N20" s="124">
        <v>14</v>
      </c>
      <c r="O20" s="124">
        <v>15</v>
      </c>
      <c r="P20" s="124">
        <v>16</v>
      </c>
    </row>
    <row r="21" spans="1:16" s="281" customFormat="1" ht="18" customHeight="1">
      <c r="A21" s="298"/>
      <c r="B21" s="298"/>
      <c r="C21" s="814" t="s">
        <v>199</v>
      </c>
      <c r="D21" s="815"/>
      <c r="E21" s="816"/>
      <c r="F21" s="815"/>
      <c r="G21" s="817"/>
      <c r="H21" s="815"/>
      <c r="I21" s="815"/>
      <c r="J21" s="815"/>
      <c r="K21" s="815"/>
      <c r="L21" s="815"/>
      <c r="M21" s="815"/>
      <c r="N21" s="815"/>
      <c r="O21" s="815"/>
      <c r="P21" s="815"/>
    </row>
    <row r="22" spans="1:16" s="281" customFormat="1" ht="14.25">
      <c r="A22" s="299">
        <v>1</v>
      </c>
      <c r="B22" s="300" t="s">
        <v>63</v>
      </c>
      <c r="C22" s="301" t="s">
        <v>200</v>
      </c>
      <c r="D22" s="302" t="s">
        <v>110</v>
      </c>
      <c r="E22" s="303">
        <v>201.8</v>
      </c>
      <c r="F22" s="304"/>
      <c r="G22" s="467"/>
      <c r="H22" s="233"/>
      <c r="I22" s="233"/>
      <c r="J22" s="235"/>
      <c r="K22" s="119"/>
      <c r="L22" s="119"/>
      <c r="M22" s="119"/>
      <c r="N22" s="119"/>
      <c r="O22" s="120"/>
      <c r="P22" s="120"/>
    </row>
    <row r="23" spans="1:16" s="281" customFormat="1" ht="14.25">
      <c r="A23" s="299">
        <v>2</v>
      </c>
      <c r="B23" s="300" t="s">
        <v>63</v>
      </c>
      <c r="C23" s="305" t="s">
        <v>262</v>
      </c>
      <c r="D23" s="302" t="s">
        <v>110</v>
      </c>
      <c r="E23" s="303">
        <v>201.8</v>
      </c>
      <c r="F23" s="304"/>
      <c r="G23" s="467"/>
      <c r="H23" s="233"/>
      <c r="I23" s="233"/>
      <c r="J23" s="304"/>
      <c r="K23" s="119"/>
      <c r="L23" s="119"/>
      <c r="M23" s="119"/>
      <c r="N23" s="119"/>
      <c r="O23" s="120"/>
      <c r="P23" s="120"/>
    </row>
    <row r="24" spans="1:16" s="281" customFormat="1" ht="28.5">
      <c r="A24" s="299">
        <v>3</v>
      </c>
      <c r="B24" s="300" t="s">
        <v>63</v>
      </c>
      <c r="C24" s="306" t="s">
        <v>263</v>
      </c>
      <c r="D24" s="302" t="s">
        <v>110</v>
      </c>
      <c r="E24" s="303">
        <v>201.8</v>
      </c>
      <c r="F24" s="304"/>
      <c r="G24" s="467"/>
      <c r="H24" s="233"/>
      <c r="I24" s="233"/>
      <c r="J24" s="304"/>
      <c r="K24" s="119"/>
      <c r="L24" s="119"/>
      <c r="M24" s="119"/>
      <c r="N24" s="119"/>
      <c r="O24" s="120"/>
      <c r="P24" s="120"/>
    </row>
    <row r="25" spans="1:16" s="281" customFormat="1" ht="14.25">
      <c r="A25" s="299">
        <v>4</v>
      </c>
      <c r="B25" s="300" t="s">
        <v>63</v>
      </c>
      <c r="C25" s="306" t="s">
        <v>264</v>
      </c>
      <c r="D25" s="302" t="s">
        <v>163</v>
      </c>
      <c r="E25" s="303">
        <v>1.7</v>
      </c>
      <c r="F25" s="304"/>
      <c r="G25" s="467"/>
      <c r="H25" s="233"/>
      <c r="I25" s="233"/>
      <c r="J25" s="307"/>
      <c r="K25" s="119"/>
      <c r="L25" s="119"/>
      <c r="M25" s="119"/>
      <c r="N25" s="119"/>
      <c r="O25" s="120"/>
      <c r="P25" s="120"/>
    </row>
    <row r="26" spans="1:16" s="281" customFormat="1" ht="14.25">
      <c r="A26" s="299">
        <v>5</v>
      </c>
      <c r="B26" s="300" t="s">
        <v>63</v>
      </c>
      <c r="C26" s="306" t="s">
        <v>265</v>
      </c>
      <c r="D26" s="302" t="s">
        <v>73</v>
      </c>
      <c r="E26" s="303">
        <v>8</v>
      </c>
      <c r="F26" s="304"/>
      <c r="G26" s="467"/>
      <c r="H26" s="233"/>
      <c r="I26" s="233"/>
      <c r="J26" s="304"/>
      <c r="K26" s="119"/>
      <c r="L26" s="119"/>
      <c r="M26" s="119"/>
      <c r="N26" s="119"/>
      <c r="O26" s="120"/>
      <c r="P26" s="120"/>
    </row>
    <row r="27" spans="1:16" s="281" customFormat="1" ht="14.25">
      <c r="A27" s="299">
        <v>6</v>
      </c>
      <c r="B27" s="300" t="s">
        <v>63</v>
      </c>
      <c r="C27" s="306" t="s">
        <v>266</v>
      </c>
      <c r="D27" s="302" t="s">
        <v>73</v>
      </c>
      <c r="E27" s="303">
        <v>2</v>
      </c>
      <c r="F27" s="304"/>
      <c r="G27" s="467"/>
      <c r="H27" s="233"/>
      <c r="I27" s="233"/>
      <c r="J27" s="304"/>
      <c r="K27" s="119"/>
      <c r="L27" s="119"/>
      <c r="M27" s="119"/>
      <c r="N27" s="119"/>
      <c r="O27" s="120"/>
      <c r="P27" s="120"/>
    </row>
    <row r="28" spans="1:16" s="281" customFormat="1" ht="14.25">
      <c r="A28" s="299">
        <v>7</v>
      </c>
      <c r="B28" s="300" t="s">
        <v>63</v>
      </c>
      <c r="C28" s="306" t="s">
        <v>267</v>
      </c>
      <c r="D28" s="302" t="s">
        <v>110</v>
      </c>
      <c r="E28" s="308">
        <v>33.5</v>
      </c>
      <c r="F28" s="309"/>
      <c r="G28" s="467"/>
      <c r="H28" s="233"/>
      <c r="I28" s="233"/>
      <c r="J28" s="307"/>
      <c r="K28" s="119"/>
      <c r="L28" s="119"/>
      <c r="M28" s="119"/>
      <c r="N28" s="119"/>
      <c r="O28" s="120"/>
      <c r="P28" s="120"/>
    </row>
    <row r="29" spans="1:16" s="281" customFormat="1" ht="14.25">
      <c r="A29" s="299">
        <v>8</v>
      </c>
      <c r="B29" s="300" t="s">
        <v>63</v>
      </c>
      <c r="C29" s="306" t="s">
        <v>268</v>
      </c>
      <c r="D29" s="302" t="s">
        <v>110</v>
      </c>
      <c r="E29" s="308">
        <v>324.5</v>
      </c>
      <c r="F29" s="309"/>
      <c r="G29" s="467"/>
      <c r="H29" s="233"/>
      <c r="I29" s="233"/>
      <c r="J29" s="307"/>
      <c r="K29" s="119"/>
      <c r="L29" s="119"/>
      <c r="M29" s="119"/>
      <c r="N29" s="119"/>
      <c r="O29" s="120"/>
      <c r="P29" s="120"/>
    </row>
    <row r="30" spans="1:16" s="281" customFormat="1" ht="14.25">
      <c r="A30" s="299">
        <v>9</v>
      </c>
      <c r="B30" s="300" t="s">
        <v>63</v>
      </c>
      <c r="C30" s="306" t="s">
        <v>269</v>
      </c>
      <c r="D30" s="302" t="s">
        <v>110</v>
      </c>
      <c r="E30" s="308">
        <v>472.5</v>
      </c>
      <c r="F30" s="309"/>
      <c r="G30" s="467"/>
      <c r="H30" s="233"/>
      <c r="I30" s="233"/>
      <c r="J30" s="307"/>
      <c r="K30" s="119"/>
      <c r="L30" s="119"/>
      <c r="M30" s="119"/>
      <c r="N30" s="119"/>
      <c r="O30" s="120"/>
      <c r="P30" s="120"/>
    </row>
    <row r="31" spans="1:16" s="281" customFormat="1" ht="48.75" customHeight="1">
      <c r="A31" s="299">
        <v>10</v>
      </c>
      <c r="B31" s="300" t="s">
        <v>63</v>
      </c>
      <c r="C31" s="306" t="s">
        <v>270</v>
      </c>
      <c r="D31" s="302" t="s">
        <v>163</v>
      </c>
      <c r="E31" s="308">
        <v>51.4</v>
      </c>
      <c r="F31" s="309"/>
      <c r="G31" s="467"/>
      <c r="H31" s="233"/>
      <c r="I31" s="233"/>
      <c r="J31" s="307"/>
      <c r="K31" s="119"/>
      <c r="L31" s="119"/>
      <c r="M31" s="119"/>
      <c r="N31" s="119"/>
      <c r="O31" s="120"/>
      <c r="P31" s="120"/>
    </row>
    <row r="32" spans="1:16" s="281" customFormat="1" ht="14.25">
      <c r="A32" s="299">
        <v>11</v>
      </c>
      <c r="B32" s="300" t="s">
        <v>63</v>
      </c>
      <c r="C32" s="306" t="s">
        <v>271</v>
      </c>
      <c r="D32" s="302" t="s">
        <v>163</v>
      </c>
      <c r="E32" s="308">
        <v>3.5</v>
      </c>
      <c r="F32" s="309"/>
      <c r="G32" s="467"/>
      <c r="H32" s="233"/>
      <c r="I32" s="233"/>
      <c r="J32" s="307"/>
      <c r="K32" s="119"/>
      <c r="L32" s="119"/>
      <c r="M32" s="119"/>
      <c r="N32" s="119"/>
      <c r="O32" s="120"/>
      <c r="P32" s="120"/>
    </row>
    <row r="33" spans="1:16" s="281" customFormat="1" ht="14.25">
      <c r="A33" s="299">
        <v>12</v>
      </c>
      <c r="B33" s="300" t="s">
        <v>63</v>
      </c>
      <c r="C33" s="306" t="s">
        <v>272</v>
      </c>
      <c r="D33" s="302" t="s">
        <v>163</v>
      </c>
      <c r="E33" s="308">
        <v>850</v>
      </c>
      <c r="F33" s="309"/>
      <c r="G33" s="467"/>
      <c r="H33" s="233"/>
      <c r="I33" s="233"/>
      <c r="J33" s="307"/>
      <c r="K33" s="119"/>
      <c r="L33" s="119"/>
      <c r="M33" s="119"/>
      <c r="N33" s="119"/>
      <c r="O33" s="120"/>
      <c r="P33" s="120"/>
    </row>
    <row r="34" spans="1:16" s="281" customFormat="1" ht="28.5">
      <c r="A34" s="299">
        <v>13</v>
      </c>
      <c r="B34" s="300" t="s">
        <v>63</v>
      </c>
      <c r="C34" s="306" t="s">
        <v>273</v>
      </c>
      <c r="D34" s="302" t="s">
        <v>163</v>
      </c>
      <c r="E34" s="308">
        <v>50</v>
      </c>
      <c r="F34" s="309"/>
      <c r="G34" s="467"/>
      <c r="H34" s="233"/>
      <c r="I34" s="233"/>
      <c r="J34" s="307"/>
      <c r="K34" s="119"/>
      <c r="L34" s="119"/>
      <c r="M34" s="119"/>
      <c r="N34" s="119"/>
      <c r="O34" s="120"/>
      <c r="P34" s="120"/>
    </row>
    <row r="35" spans="1:16" s="281" customFormat="1" ht="14.25">
      <c r="A35" s="299">
        <v>14</v>
      </c>
      <c r="B35" s="300" t="s">
        <v>63</v>
      </c>
      <c r="C35" s="310" t="s">
        <v>685</v>
      </c>
      <c r="D35" s="302" t="s">
        <v>163</v>
      </c>
      <c r="E35" s="303">
        <v>45.6</v>
      </c>
      <c r="F35" s="304"/>
      <c r="G35" s="467"/>
      <c r="H35" s="233"/>
      <c r="I35" s="233"/>
      <c r="J35" s="304"/>
      <c r="K35" s="119"/>
      <c r="L35" s="119"/>
      <c r="M35" s="119"/>
      <c r="N35" s="119"/>
      <c r="O35" s="120"/>
      <c r="P35" s="120"/>
    </row>
    <row r="36" spans="1:16" s="281" customFormat="1" ht="14.25">
      <c r="A36" s="299">
        <v>15</v>
      </c>
      <c r="B36" s="300" t="s">
        <v>63</v>
      </c>
      <c r="C36" s="311" t="s">
        <v>274</v>
      </c>
      <c r="D36" s="312" t="s">
        <v>173</v>
      </c>
      <c r="E36" s="303">
        <v>1</v>
      </c>
      <c r="F36" s="304"/>
      <c r="G36" s="467"/>
      <c r="H36" s="233"/>
      <c r="I36" s="233"/>
      <c r="J36" s="304"/>
      <c r="K36" s="119"/>
      <c r="L36" s="119"/>
      <c r="M36" s="119"/>
      <c r="N36" s="119"/>
      <c r="O36" s="120"/>
      <c r="P36" s="120"/>
    </row>
    <row r="37" spans="1:16" s="281" customFormat="1" ht="18" customHeight="1">
      <c r="A37" s="299">
        <v>16</v>
      </c>
      <c r="B37" s="300" t="s">
        <v>63</v>
      </c>
      <c r="C37" s="313" t="s">
        <v>311</v>
      </c>
      <c r="D37" s="252" t="s">
        <v>163</v>
      </c>
      <c r="E37" s="252">
        <v>10.5</v>
      </c>
      <c r="F37" s="314"/>
      <c r="G37" s="467"/>
      <c r="H37" s="233"/>
      <c r="I37" s="316"/>
      <c r="J37" s="316"/>
      <c r="K37" s="119"/>
      <c r="L37" s="119"/>
      <c r="M37" s="119"/>
      <c r="N37" s="119"/>
      <c r="O37" s="120"/>
      <c r="P37" s="120"/>
    </row>
    <row r="38" spans="1:16" s="281" customFormat="1" ht="18" customHeight="1">
      <c r="A38" s="299">
        <v>17</v>
      </c>
      <c r="B38" s="300" t="s">
        <v>63</v>
      </c>
      <c r="C38" s="313" t="s">
        <v>312</v>
      </c>
      <c r="D38" s="252" t="s">
        <v>288</v>
      </c>
      <c r="E38" s="252">
        <v>0.4</v>
      </c>
      <c r="F38" s="314"/>
      <c r="G38" s="467"/>
      <c r="H38" s="233"/>
      <c r="I38" s="316"/>
      <c r="J38" s="316"/>
      <c r="K38" s="119"/>
      <c r="L38" s="119"/>
      <c r="M38" s="119"/>
      <c r="N38" s="119"/>
      <c r="O38" s="120"/>
      <c r="P38" s="120"/>
    </row>
    <row r="39" spans="1:16" s="281" customFormat="1" ht="15">
      <c r="A39" s="318"/>
      <c r="B39" s="319"/>
      <c r="C39" s="818" t="s">
        <v>275</v>
      </c>
      <c r="D39" s="819"/>
      <c r="E39" s="819"/>
      <c r="F39" s="819"/>
      <c r="G39" s="819"/>
      <c r="H39" s="819"/>
      <c r="I39" s="819"/>
      <c r="J39" s="819"/>
      <c r="K39" s="819"/>
      <c r="L39" s="819"/>
      <c r="M39" s="819"/>
      <c r="N39" s="819"/>
      <c r="O39" s="819"/>
      <c r="P39" s="819"/>
    </row>
    <row r="40" spans="1:16" s="281" customFormat="1" ht="14.25">
      <c r="A40" s="320" t="s">
        <v>278</v>
      </c>
      <c r="B40" s="300" t="s">
        <v>63</v>
      </c>
      <c r="C40" s="321" t="s">
        <v>440</v>
      </c>
      <c r="D40" s="302" t="s">
        <v>163</v>
      </c>
      <c r="E40" s="322" t="s">
        <v>446</v>
      </c>
      <c r="F40" s="322"/>
      <c r="G40" s="468"/>
      <c r="H40" s="233"/>
      <c r="I40" s="309"/>
      <c r="J40" s="304"/>
      <c r="K40" s="119"/>
      <c r="L40" s="119"/>
      <c r="M40" s="119"/>
      <c r="N40" s="119"/>
      <c r="O40" s="120"/>
      <c r="P40" s="120"/>
    </row>
    <row r="41" spans="1:16" s="281" customFormat="1" ht="28.5">
      <c r="A41" s="320" t="s">
        <v>279</v>
      </c>
      <c r="B41" s="300" t="s">
        <v>63</v>
      </c>
      <c r="C41" s="305" t="s">
        <v>276</v>
      </c>
      <c r="D41" s="302" t="s">
        <v>145</v>
      </c>
      <c r="E41" s="322" t="s">
        <v>277</v>
      </c>
      <c r="F41" s="322"/>
      <c r="G41" s="468"/>
      <c r="H41" s="233"/>
      <c r="I41" s="309"/>
      <c r="J41" s="322"/>
      <c r="K41" s="119"/>
      <c r="L41" s="119"/>
      <c r="M41" s="119"/>
      <c r="N41" s="119"/>
      <c r="O41" s="120"/>
      <c r="P41" s="120"/>
    </row>
    <row r="42" spans="1:16" s="281" customFormat="1" ht="28.5">
      <c r="A42" s="320" t="s">
        <v>280</v>
      </c>
      <c r="B42" s="300" t="s">
        <v>63</v>
      </c>
      <c r="C42" s="306" t="s">
        <v>443</v>
      </c>
      <c r="D42" s="302" t="s">
        <v>110</v>
      </c>
      <c r="E42" s="322" t="s">
        <v>441</v>
      </c>
      <c r="F42" s="322"/>
      <c r="G42" s="468"/>
      <c r="H42" s="233"/>
      <c r="I42" s="309"/>
      <c r="J42" s="322"/>
      <c r="K42" s="119"/>
      <c r="L42" s="119"/>
      <c r="M42" s="119"/>
      <c r="N42" s="119"/>
      <c r="O42" s="120"/>
      <c r="P42" s="120"/>
    </row>
    <row r="43" spans="1:16" s="281" customFormat="1" ht="28.5">
      <c r="A43" s="320" t="s">
        <v>281</v>
      </c>
      <c r="B43" s="300" t="s">
        <v>63</v>
      </c>
      <c r="C43" s="306" t="s">
        <v>442</v>
      </c>
      <c r="D43" s="302" t="s">
        <v>110</v>
      </c>
      <c r="E43" s="322" t="s">
        <v>441</v>
      </c>
      <c r="F43" s="322"/>
      <c r="G43" s="468"/>
      <c r="H43" s="233"/>
      <c r="I43" s="309"/>
      <c r="J43" s="322"/>
      <c r="K43" s="119"/>
      <c r="L43" s="119"/>
      <c r="M43" s="119"/>
      <c r="N43" s="119"/>
      <c r="O43" s="120"/>
      <c r="P43" s="120"/>
    </row>
    <row r="44" spans="1:16" s="281" customFormat="1" ht="28.5">
      <c r="A44" s="320" t="s">
        <v>283</v>
      </c>
      <c r="B44" s="300" t="s">
        <v>63</v>
      </c>
      <c r="C44" s="323" t="s">
        <v>445</v>
      </c>
      <c r="D44" s="302" t="s">
        <v>110</v>
      </c>
      <c r="E44" s="322" t="s">
        <v>444</v>
      </c>
      <c r="F44" s="322"/>
      <c r="G44" s="468"/>
      <c r="H44" s="233"/>
      <c r="I44" s="309"/>
      <c r="J44" s="322"/>
      <c r="K44" s="119"/>
      <c r="L44" s="119"/>
      <c r="M44" s="119"/>
      <c r="N44" s="119"/>
      <c r="O44" s="120"/>
      <c r="P44" s="120"/>
    </row>
    <row r="45" spans="1:16" s="281" customFormat="1" ht="14.25">
      <c r="A45" s="320" t="s">
        <v>285</v>
      </c>
      <c r="B45" s="300" t="s">
        <v>63</v>
      </c>
      <c r="C45" s="323" t="s">
        <v>282</v>
      </c>
      <c r="D45" s="302" t="s">
        <v>163</v>
      </c>
      <c r="E45" s="322" t="s">
        <v>446</v>
      </c>
      <c r="F45" s="322"/>
      <c r="G45" s="468"/>
      <c r="H45" s="233"/>
      <c r="I45" s="309"/>
      <c r="J45" s="322"/>
      <c r="K45" s="119"/>
      <c r="L45" s="119"/>
      <c r="M45" s="119"/>
      <c r="N45" s="119"/>
      <c r="O45" s="120"/>
      <c r="P45" s="120"/>
    </row>
    <row r="46" spans="1:16" s="281" customFormat="1" ht="18" customHeight="1">
      <c r="A46" s="320" t="s">
        <v>465</v>
      </c>
      <c r="B46" s="324"/>
      <c r="C46" s="313" t="s">
        <v>284</v>
      </c>
      <c r="D46" s="252" t="s">
        <v>163</v>
      </c>
      <c r="E46" s="252">
        <v>200</v>
      </c>
      <c r="F46" s="314"/>
      <c r="G46" s="468"/>
      <c r="H46" s="233"/>
      <c r="I46" s="316"/>
      <c r="J46" s="316"/>
      <c r="K46" s="119"/>
      <c r="L46" s="119"/>
      <c r="M46" s="119"/>
      <c r="N46" s="119"/>
      <c r="O46" s="120"/>
      <c r="P46" s="120"/>
    </row>
    <row r="47" spans="1:16" s="281" customFormat="1" ht="45" customHeight="1">
      <c r="A47" s="320" t="s">
        <v>466</v>
      </c>
      <c r="B47" s="324"/>
      <c r="C47" s="325" t="s">
        <v>447</v>
      </c>
      <c r="D47" s="252" t="s">
        <v>163</v>
      </c>
      <c r="E47" s="252">
        <v>13.8</v>
      </c>
      <c r="F47" s="314"/>
      <c r="G47" s="468"/>
      <c r="H47" s="233"/>
      <c r="I47" s="316"/>
      <c r="J47" s="316"/>
      <c r="K47" s="119"/>
      <c r="L47" s="119"/>
      <c r="M47" s="119"/>
      <c r="N47" s="119"/>
      <c r="O47" s="120"/>
      <c r="P47" s="120"/>
    </row>
    <row r="48" spans="1:16" s="281" customFormat="1" ht="18" customHeight="1">
      <c r="A48" s="326"/>
      <c r="B48" s="324"/>
      <c r="C48" s="327" t="s">
        <v>286</v>
      </c>
      <c r="D48" s="252" t="s">
        <v>163</v>
      </c>
      <c r="E48" s="252">
        <f>+E47*1.05</f>
        <v>14.490000000000002</v>
      </c>
      <c r="F48" s="314"/>
      <c r="G48" s="469"/>
      <c r="H48" s="233"/>
      <c r="I48" s="316"/>
      <c r="J48" s="316"/>
      <c r="K48" s="119"/>
      <c r="L48" s="119"/>
      <c r="M48" s="119"/>
      <c r="N48" s="119"/>
      <c r="O48" s="120"/>
      <c r="P48" s="120"/>
    </row>
    <row r="49" spans="1:16" s="281" customFormat="1" ht="18" customHeight="1">
      <c r="A49" s="326"/>
      <c r="B49" s="324"/>
      <c r="C49" s="327" t="s">
        <v>287</v>
      </c>
      <c r="D49" s="252" t="s">
        <v>288</v>
      </c>
      <c r="E49" s="252">
        <f>0.4*1.1</f>
        <v>0.44000000000000006</v>
      </c>
      <c r="F49" s="314"/>
      <c r="G49" s="469"/>
      <c r="H49" s="233"/>
      <c r="I49" s="316"/>
      <c r="J49" s="316"/>
      <c r="K49" s="119"/>
      <c r="L49" s="119"/>
      <c r="M49" s="119"/>
      <c r="N49" s="119"/>
      <c r="O49" s="120"/>
      <c r="P49" s="120"/>
    </row>
    <row r="50" spans="1:16" s="281" customFormat="1" ht="18" customHeight="1">
      <c r="A50" s="326"/>
      <c r="B50" s="324"/>
      <c r="C50" s="327" t="s">
        <v>289</v>
      </c>
      <c r="D50" s="252" t="s">
        <v>163</v>
      </c>
      <c r="E50" s="252">
        <f>+E47/0.3*2</f>
        <v>92.00000000000001</v>
      </c>
      <c r="F50" s="314"/>
      <c r="G50" s="469"/>
      <c r="H50" s="233"/>
      <c r="I50" s="316"/>
      <c r="J50" s="316"/>
      <c r="K50" s="119"/>
      <c r="L50" s="119"/>
      <c r="M50" s="119"/>
      <c r="N50" s="119"/>
      <c r="O50" s="120"/>
      <c r="P50" s="120"/>
    </row>
    <row r="51" spans="1:16" s="281" customFormat="1" ht="18" customHeight="1">
      <c r="A51" s="326">
        <v>26</v>
      </c>
      <c r="B51" s="324"/>
      <c r="C51" s="313" t="s">
        <v>290</v>
      </c>
      <c r="D51" s="252" t="s">
        <v>288</v>
      </c>
      <c r="E51" s="252">
        <v>0.27</v>
      </c>
      <c r="F51" s="314"/>
      <c r="G51" s="469"/>
      <c r="H51" s="233"/>
      <c r="I51" s="316"/>
      <c r="J51" s="316"/>
      <c r="K51" s="119"/>
      <c r="L51" s="119"/>
      <c r="M51" s="119"/>
      <c r="N51" s="119"/>
      <c r="O51" s="120"/>
      <c r="P51" s="120"/>
    </row>
    <row r="52" spans="1:16" s="281" customFormat="1" ht="18" customHeight="1">
      <c r="A52" s="326"/>
      <c r="B52" s="324"/>
      <c r="C52" s="327" t="s">
        <v>291</v>
      </c>
      <c r="D52" s="252" t="s">
        <v>288</v>
      </c>
      <c r="E52" s="252">
        <f>+E51*1.1</f>
        <v>0.29700000000000004</v>
      </c>
      <c r="F52" s="314"/>
      <c r="G52" s="469"/>
      <c r="H52" s="233"/>
      <c r="I52" s="316"/>
      <c r="J52" s="316"/>
      <c r="K52" s="119"/>
      <c r="L52" s="119"/>
      <c r="M52" s="119"/>
      <c r="N52" s="119"/>
      <c r="O52" s="120"/>
      <c r="P52" s="120"/>
    </row>
    <row r="53" spans="1:16" s="281" customFormat="1" ht="18" customHeight="1" thickBot="1">
      <c r="A53" s="328">
        <v>27</v>
      </c>
      <c r="B53" s="329"/>
      <c r="C53" s="313" t="s">
        <v>292</v>
      </c>
      <c r="D53" s="252" t="s">
        <v>29</v>
      </c>
      <c r="E53" s="252">
        <v>20</v>
      </c>
      <c r="F53" s="314"/>
      <c r="G53" s="469"/>
      <c r="H53" s="233"/>
      <c r="I53" s="316"/>
      <c r="J53" s="316"/>
      <c r="K53" s="119"/>
      <c r="L53" s="119"/>
      <c r="M53" s="119"/>
      <c r="N53" s="119"/>
      <c r="O53" s="120"/>
      <c r="P53" s="120"/>
    </row>
    <row r="54" spans="1:16" s="281" customFormat="1" ht="15.75" thickTop="1">
      <c r="A54" s="330"/>
      <c r="B54" s="331"/>
      <c r="C54" s="820" t="s">
        <v>293</v>
      </c>
      <c r="D54" s="821"/>
      <c r="E54" s="821"/>
      <c r="F54" s="822"/>
      <c r="G54" s="823"/>
      <c r="H54" s="824"/>
      <c r="I54" s="824"/>
      <c r="J54" s="824"/>
      <c r="K54" s="824"/>
      <c r="L54" s="824"/>
      <c r="M54" s="825"/>
      <c r="N54" s="825"/>
      <c r="O54" s="825"/>
      <c r="P54" s="825"/>
    </row>
    <row r="55" spans="1:16" s="281" customFormat="1" ht="14.25">
      <c r="A55" s="326">
        <v>28</v>
      </c>
      <c r="B55" s="324"/>
      <c r="C55" s="332" t="s">
        <v>294</v>
      </c>
      <c r="D55" s="333" t="s">
        <v>163</v>
      </c>
      <c r="E55" s="333">
        <v>15</v>
      </c>
      <c r="F55" s="314"/>
      <c r="G55" s="315"/>
      <c r="H55" s="233"/>
      <c r="I55" s="316"/>
      <c r="J55" s="316"/>
      <c r="K55" s="316"/>
      <c r="L55" s="316"/>
      <c r="M55" s="317"/>
      <c r="N55" s="317"/>
      <c r="O55" s="317"/>
      <c r="P55" s="317"/>
    </row>
    <row r="56" spans="1:16" s="281" customFormat="1" ht="28.5">
      <c r="A56" s="326">
        <v>29</v>
      </c>
      <c r="B56" s="324"/>
      <c r="C56" s="332" t="s">
        <v>451</v>
      </c>
      <c r="D56" s="333" t="s">
        <v>110</v>
      </c>
      <c r="E56" s="333">
        <v>58.7</v>
      </c>
      <c r="F56" s="314"/>
      <c r="G56" s="315"/>
      <c r="H56" s="233"/>
      <c r="I56" s="316"/>
      <c r="J56" s="316"/>
      <c r="K56" s="316"/>
      <c r="L56" s="316"/>
      <c r="M56" s="317"/>
      <c r="N56" s="317"/>
      <c r="O56" s="317"/>
      <c r="P56" s="317"/>
    </row>
    <row r="57" spans="1:16" s="281" customFormat="1" ht="18.75" customHeight="1">
      <c r="A57" s="326">
        <v>30</v>
      </c>
      <c r="B57" s="324"/>
      <c r="C57" s="332" t="s">
        <v>295</v>
      </c>
      <c r="D57" s="333" t="s">
        <v>110</v>
      </c>
      <c r="E57" s="333">
        <v>23</v>
      </c>
      <c r="F57" s="314"/>
      <c r="G57" s="315"/>
      <c r="H57" s="233"/>
      <c r="I57" s="316"/>
      <c r="J57" s="316"/>
      <c r="K57" s="316"/>
      <c r="L57" s="316"/>
      <c r="M57" s="317"/>
      <c r="N57" s="317"/>
      <c r="O57" s="317"/>
      <c r="P57" s="317"/>
    </row>
    <row r="58" spans="1:16" s="281" customFormat="1" ht="14.25">
      <c r="A58" s="326">
        <v>31</v>
      </c>
      <c r="B58" s="324"/>
      <c r="C58" s="332" t="s">
        <v>296</v>
      </c>
      <c r="D58" s="333" t="s">
        <v>110</v>
      </c>
      <c r="E58" s="333">
        <v>36</v>
      </c>
      <c r="F58" s="314"/>
      <c r="G58" s="315"/>
      <c r="H58" s="233"/>
      <c r="I58" s="316"/>
      <c r="J58" s="316"/>
      <c r="K58" s="316"/>
      <c r="L58" s="316"/>
      <c r="M58" s="317"/>
      <c r="N58" s="317"/>
      <c r="O58" s="317"/>
      <c r="P58" s="317"/>
    </row>
    <row r="59" spans="1:16" s="281" customFormat="1" ht="14.25">
      <c r="A59" s="326">
        <v>32</v>
      </c>
      <c r="B59" s="324"/>
      <c r="C59" s="332" t="s">
        <v>297</v>
      </c>
      <c r="D59" s="333" t="s">
        <v>110</v>
      </c>
      <c r="E59" s="333">
        <v>72</v>
      </c>
      <c r="F59" s="314"/>
      <c r="G59" s="315"/>
      <c r="H59" s="233"/>
      <c r="I59" s="334"/>
      <c r="J59" s="316"/>
      <c r="K59" s="316"/>
      <c r="L59" s="316"/>
      <c r="M59" s="317"/>
      <c r="N59" s="317"/>
      <c r="O59" s="317"/>
      <c r="P59" s="317"/>
    </row>
    <row r="60" spans="1:16" s="281" customFormat="1" ht="28.5">
      <c r="A60" s="326">
        <v>33</v>
      </c>
      <c r="B60" s="324"/>
      <c r="C60" s="332" t="s">
        <v>298</v>
      </c>
      <c r="D60" s="333" t="s">
        <v>110</v>
      </c>
      <c r="E60" s="333">
        <v>400</v>
      </c>
      <c r="F60" s="314"/>
      <c r="G60" s="315"/>
      <c r="H60" s="233"/>
      <c r="I60" s="316"/>
      <c r="J60" s="316"/>
      <c r="K60" s="316"/>
      <c r="L60" s="316"/>
      <c r="M60" s="317"/>
      <c r="N60" s="317"/>
      <c r="O60" s="317"/>
      <c r="P60" s="317"/>
    </row>
    <row r="61" spans="1:16" s="281" customFormat="1" ht="14.25">
      <c r="A61" s="326">
        <v>34</v>
      </c>
      <c r="B61" s="324"/>
      <c r="C61" s="332" t="s">
        <v>299</v>
      </c>
      <c r="D61" s="335" t="s">
        <v>448</v>
      </c>
      <c r="E61" s="333">
        <v>22.1</v>
      </c>
      <c r="F61" s="314"/>
      <c r="G61" s="315"/>
      <c r="H61" s="233"/>
      <c r="I61" s="316"/>
      <c r="J61" s="316"/>
      <c r="K61" s="316"/>
      <c r="L61" s="316"/>
      <c r="M61" s="317"/>
      <c r="N61" s="317"/>
      <c r="O61" s="317"/>
      <c r="P61" s="317"/>
    </row>
    <row r="62" spans="1:16" s="281" customFormat="1" ht="14.25">
      <c r="A62" s="326">
        <v>35</v>
      </c>
      <c r="B62" s="324"/>
      <c r="C62" s="336" t="s">
        <v>300</v>
      </c>
      <c r="D62" s="335" t="s">
        <v>448</v>
      </c>
      <c r="E62" s="333">
        <v>3.3</v>
      </c>
      <c r="F62" s="314"/>
      <c r="G62" s="315"/>
      <c r="H62" s="233"/>
      <c r="I62" s="316"/>
      <c r="J62" s="316"/>
      <c r="K62" s="316"/>
      <c r="L62" s="316"/>
      <c r="M62" s="317"/>
      <c r="N62" s="317"/>
      <c r="O62" s="317"/>
      <c r="P62" s="317"/>
    </row>
    <row r="63" spans="1:16" s="281" customFormat="1" ht="30" customHeight="1">
      <c r="A63" s="326">
        <v>36</v>
      </c>
      <c r="B63" s="324"/>
      <c r="C63" s="337" t="s">
        <v>301</v>
      </c>
      <c r="D63" s="333" t="s">
        <v>163</v>
      </c>
      <c r="E63" s="333">
        <v>36.7</v>
      </c>
      <c r="F63" s="314"/>
      <c r="G63" s="315"/>
      <c r="H63" s="233"/>
      <c r="I63" s="316"/>
      <c r="J63" s="316"/>
      <c r="K63" s="316"/>
      <c r="L63" s="316"/>
      <c r="M63" s="317"/>
      <c r="N63" s="317"/>
      <c r="O63" s="317"/>
      <c r="P63" s="317"/>
    </row>
    <row r="64" spans="1:16" s="281" customFormat="1" ht="14.25">
      <c r="A64" s="326">
        <v>37</v>
      </c>
      <c r="B64" s="324"/>
      <c r="C64" s="337" t="s">
        <v>302</v>
      </c>
      <c r="D64" s="333" t="s">
        <v>163</v>
      </c>
      <c r="E64" s="333">
        <v>11.3</v>
      </c>
      <c r="F64" s="314"/>
      <c r="G64" s="315"/>
      <c r="H64" s="233"/>
      <c r="I64" s="316"/>
      <c r="J64" s="316"/>
      <c r="K64" s="316"/>
      <c r="L64" s="316"/>
      <c r="M64" s="317"/>
      <c r="N64" s="317"/>
      <c r="O64" s="317"/>
      <c r="P64" s="317"/>
    </row>
    <row r="65" spans="1:16" s="281" customFormat="1" ht="14.25">
      <c r="A65" s="326">
        <v>38</v>
      </c>
      <c r="B65" s="324"/>
      <c r="C65" s="336" t="s">
        <v>303</v>
      </c>
      <c r="D65" s="333" t="s">
        <v>110</v>
      </c>
      <c r="E65" s="333">
        <v>290</v>
      </c>
      <c r="F65" s="314"/>
      <c r="G65" s="315"/>
      <c r="H65" s="233"/>
      <c r="I65" s="316"/>
      <c r="J65" s="316"/>
      <c r="K65" s="316"/>
      <c r="L65" s="316"/>
      <c r="M65" s="317"/>
      <c r="N65" s="317"/>
      <c r="O65" s="317"/>
      <c r="P65" s="317"/>
    </row>
    <row r="66" spans="1:16" s="281" customFormat="1" ht="33.75" customHeight="1">
      <c r="A66" s="326">
        <v>39</v>
      </c>
      <c r="B66" s="324"/>
      <c r="C66" s="336" t="s">
        <v>304</v>
      </c>
      <c r="D66" s="333" t="s">
        <v>110</v>
      </c>
      <c r="E66" s="333">
        <v>16</v>
      </c>
      <c r="F66" s="314"/>
      <c r="G66" s="315"/>
      <c r="H66" s="233"/>
      <c r="I66" s="316"/>
      <c r="J66" s="316"/>
      <c r="K66" s="316"/>
      <c r="L66" s="316"/>
      <c r="M66" s="317"/>
      <c r="N66" s="317"/>
      <c r="O66" s="317"/>
      <c r="P66" s="317"/>
    </row>
    <row r="67" spans="1:16" s="281" customFormat="1" ht="14.25">
      <c r="A67" s="326">
        <v>40</v>
      </c>
      <c r="B67" s="324"/>
      <c r="C67" s="336" t="s">
        <v>305</v>
      </c>
      <c r="D67" s="333" t="s">
        <v>110</v>
      </c>
      <c r="E67" s="333">
        <v>10</v>
      </c>
      <c r="F67" s="314"/>
      <c r="G67" s="315"/>
      <c r="H67" s="233"/>
      <c r="I67" s="316"/>
      <c r="J67" s="316"/>
      <c r="K67" s="316"/>
      <c r="L67" s="316"/>
      <c r="M67" s="317"/>
      <c r="N67" s="317"/>
      <c r="O67" s="317"/>
      <c r="P67" s="317"/>
    </row>
    <row r="68" spans="1:16" s="281" customFormat="1" ht="14.25">
      <c r="A68" s="326">
        <v>41</v>
      </c>
      <c r="B68" s="324"/>
      <c r="C68" s="336" t="s">
        <v>306</v>
      </c>
      <c r="D68" s="333" t="s">
        <v>110</v>
      </c>
      <c r="E68" s="447">
        <v>10</v>
      </c>
      <c r="F68" s="314"/>
      <c r="G68" s="315"/>
      <c r="H68" s="233"/>
      <c r="I68" s="316"/>
      <c r="J68" s="316"/>
      <c r="K68" s="316"/>
      <c r="L68" s="316"/>
      <c r="M68" s="317"/>
      <c r="N68" s="317"/>
      <c r="O68" s="317"/>
      <c r="P68" s="317"/>
    </row>
    <row r="69" spans="1:16" s="281" customFormat="1" ht="14.25">
      <c r="A69" s="326">
        <v>42</v>
      </c>
      <c r="B69" s="324"/>
      <c r="C69" s="336" t="s">
        <v>307</v>
      </c>
      <c r="D69" s="333" t="s">
        <v>110</v>
      </c>
      <c r="E69" s="333">
        <v>400</v>
      </c>
      <c r="F69" s="314"/>
      <c r="G69" s="469"/>
      <c r="H69" s="233"/>
      <c r="I69" s="316"/>
      <c r="J69" s="316"/>
      <c r="K69" s="316"/>
      <c r="L69" s="316"/>
      <c r="M69" s="317"/>
      <c r="N69" s="317"/>
      <c r="O69" s="317"/>
      <c r="P69" s="317"/>
    </row>
    <row r="70" spans="1:16" s="281" customFormat="1" ht="28.5">
      <c r="A70" s="326">
        <v>43</v>
      </c>
      <c r="B70" s="324"/>
      <c r="C70" s="336" t="s">
        <v>308</v>
      </c>
      <c r="D70" s="333" t="s">
        <v>110</v>
      </c>
      <c r="E70" s="333">
        <v>400</v>
      </c>
      <c r="F70" s="314"/>
      <c r="G70" s="315"/>
      <c r="H70" s="233"/>
      <c r="I70" s="316"/>
      <c r="J70" s="316"/>
      <c r="K70" s="316"/>
      <c r="L70" s="316"/>
      <c r="M70" s="317"/>
      <c r="N70" s="317"/>
      <c r="O70" s="317"/>
      <c r="P70" s="317"/>
    </row>
    <row r="71" spans="1:16" s="281" customFormat="1" ht="19.5" customHeight="1">
      <c r="A71" s="326">
        <v>44</v>
      </c>
      <c r="B71" s="324"/>
      <c r="C71" s="336" t="s">
        <v>309</v>
      </c>
      <c r="D71" s="333" t="s">
        <v>163</v>
      </c>
      <c r="E71" s="333">
        <v>10</v>
      </c>
      <c r="F71" s="314"/>
      <c r="G71" s="315"/>
      <c r="H71" s="233"/>
      <c r="I71" s="316"/>
      <c r="J71" s="316"/>
      <c r="K71" s="316"/>
      <c r="L71" s="316"/>
      <c r="M71" s="317"/>
      <c r="N71" s="317"/>
      <c r="O71" s="317"/>
      <c r="P71" s="317"/>
    </row>
    <row r="72" spans="1:16" s="281" customFormat="1" ht="18" customHeight="1">
      <c r="A72" s="326">
        <v>45</v>
      </c>
      <c r="B72" s="324"/>
      <c r="C72" s="332" t="s">
        <v>310</v>
      </c>
      <c r="D72" s="333" t="s">
        <v>29</v>
      </c>
      <c r="E72" s="333">
        <v>30</v>
      </c>
      <c r="F72" s="314"/>
      <c r="G72" s="315"/>
      <c r="H72" s="233"/>
      <c r="I72" s="316"/>
      <c r="J72" s="316"/>
      <c r="K72" s="316"/>
      <c r="L72" s="316"/>
      <c r="M72" s="317"/>
      <c r="N72" s="317"/>
      <c r="O72" s="317"/>
      <c r="P72" s="317"/>
    </row>
    <row r="73" spans="1:16" s="281" customFormat="1" ht="21" customHeight="1">
      <c r="A73" s="326">
        <v>46</v>
      </c>
      <c r="B73" s="252"/>
      <c r="C73" s="332" t="s">
        <v>449</v>
      </c>
      <c r="D73" s="333" t="s">
        <v>163</v>
      </c>
      <c r="E73" s="333">
        <v>2.7</v>
      </c>
      <c r="F73" s="314"/>
      <c r="G73" s="315"/>
      <c r="H73" s="233"/>
      <c r="I73" s="316"/>
      <c r="J73" s="316"/>
      <c r="K73" s="316"/>
      <c r="L73" s="316"/>
      <c r="M73" s="317"/>
      <c r="N73" s="317"/>
      <c r="O73" s="317"/>
      <c r="P73" s="317"/>
    </row>
    <row r="74" spans="1:16" s="281" customFormat="1" ht="15">
      <c r="A74" s="330"/>
      <c r="B74" s="331"/>
      <c r="C74" s="820" t="s">
        <v>467</v>
      </c>
      <c r="D74" s="821"/>
      <c r="E74" s="821"/>
      <c r="F74" s="822"/>
      <c r="G74" s="823"/>
      <c r="H74" s="824"/>
      <c r="I74" s="824"/>
      <c r="J74" s="824"/>
      <c r="K74" s="824"/>
      <c r="L74" s="824"/>
      <c r="M74" s="825"/>
      <c r="N74" s="825"/>
      <c r="O74" s="825"/>
      <c r="P74" s="825"/>
    </row>
    <row r="75" spans="1:16" s="281" customFormat="1" ht="18" customHeight="1">
      <c r="A75" s="326">
        <v>47</v>
      </c>
      <c r="B75" s="324"/>
      <c r="C75" s="313" t="s">
        <v>318</v>
      </c>
      <c r="D75" s="252" t="s">
        <v>110</v>
      </c>
      <c r="E75" s="252">
        <v>64</v>
      </c>
      <c r="F75" s="314"/>
      <c r="G75" s="469"/>
      <c r="H75" s="233"/>
      <c r="I75" s="316"/>
      <c r="J75" s="316"/>
      <c r="K75" s="316"/>
      <c r="L75" s="316"/>
      <c r="M75" s="317"/>
      <c r="N75" s="317"/>
      <c r="O75" s="317"/>
      <c r="P75" s="317"/>
    </row>
    <row r="76" spans="1:16" s="281" customFormat="1" ht="18" customHeight="1">
      <c r="A76" s="326">
        <v>48</v>
      </c>
      <c r="B76" s="324"/>
      <c r="C76" s="313" t="s">
        <v>319</v>
      </c>
      <c r="D76" s="252" t="s">
        <v>110</v>
      </c>
      <c r="E76" s="252">
        <f>+E75</f>
        <v>64</v>
      </c>
      <c r="F76" s="314"/>
      <c r="G76" s="469"/>
      <c r="H76" s="233"/>
      <c r="I76" s="316"/>
      <c r="J76" s="316"/>
      <c r="K76" s="316"/>
      <c r="L76" s="316"/>
      <c r="M76" s="317"/>
      <c r="N76" s="317"/>
      <c r="O76" s="317"/>
      <c r="P76" s="317"/>
    </row>
    <row r="77" spans="1:16" s="281" customFormat="1" ht="18" customHeight="1">
      <c r="A77" s="326"/>
      <c r="B77" s="324"/>
      <c r="C77" s="327" t="s">
        <v>320</v>
      </c>
      <c r="D77" s="252" t="s">
        <v>163</v>
      </c>
      <c r="E77" s="252">
        <f>+E76*0.066</f>
        <v>4.224</v>
      </c>
      <c r="F77" s="314"/>
      <c r="G77" s="315"/>
      <c r="H77" s="233"/>
      <c r="I77" s="316"/>
      <c r="J77" s="316"/>
      <c r="K77" s="316"/>
      <c r="L77" s="316"/>
      <c r="M77" s="317"/>
      <c r="N77" s="317"/>
      <c r="O77" s="317"/>
      <c r="P77" s="317"/>
    </row>
    <row r="78" spans="1:16" s="281" customFormat="1" ht="18" customHeight="1">
      <c r="A78" s="326">
        <v>49</v>
      </c>
      <c r="B78" s="324"/>
      <c r="C78" s="313" t="s">
        <v>323</v>
      </c>
      <c r="D78" s="252" t="s">
        <v>110</v>
      </c>
      <c r="E78" s="252">
        <v>46.8</v>
      </c>
      <c r="F78" s="314"/>
      <c r="G78" s="315"/>
      <c r="H78" s="233"/>
      <c r="I78" s="316"/>
      <c r="J78" s="316"/>
      <c r="K78" s="316"/>
      <c r="L78" s="316"/>
      <c r="M78" s="317"/>
      <c r="N78" s="317"/>
      <c r="O78" s="317"/>
      <c r="P78" s="317"/>
    </row>
    <row r="79" spans="1:16" s="281" customFormat="1" ht="18" customHeight="1">
      <c r="A79" s="326"/>
      <c r="B79" s="324"/>
      <c r="C79" s="327" t="s">
        <v>324</v>
      </c>
      <c r="D79" s="252" t="s">
        <v>61</v>
      </c>
      <c r="E79" s="252">
        <f>+E78*0.35</f>
        <v>16.38</v>
      </c>
      <c r="F79" s="314"/>
      <c r="G79" s="315"/>
      <c r="H79" s="233"/>
      <c r="I79" s="316"/>
      <c r="J79" s="316"/>
      <c r="K79" s="316"/>
      <c r="L79" s="316"/>
      <c r="M79" s="317"/>
      <c r="N79" s="317"/>
      <c r="O79" s="317"/>
      <c r="P79" s="317"/>
    </row>
    <row r="80" spans="1:16" s="281" customFormat="1" ht="18" customHeight="1">
      <c r="A80" s="326"/>
      <c r="B80" s="324"/>
      <c r="C80" s="327" t="s">
        <v>325</v>
      </c>
      <c r="D80" s="252" t="s">
        <v>61</v>
      </c>
      <c r="E80" s="252">
        <f>+E78*0.05</f>
        <v>2.34</v>
      </c>
      <c r="F80" s="314"/>
      <c r="G80" s="315"/>
      <c r="H80" s="233"/>
      <c r="I80" s="316"/>
      <c r="J80" s="316"/>
      <c r="K80" s="316"/>
      <c r="L80" s="316"/>
      <c r="M80" s="317"/>
      <c r="N80" s="317"/>
      <c r="O80" s="317"/>
      <c r="P80" s="317"/>
    </row>
    <row r="81" spans="1:16" s="281" customFormat="1" ht="15">
      <c r="A81" s="330"/>
      <c r="B81" s="331"/>
      <c r="C81" s="820" t="s">
        <v>468</v>
      </c>
      <c r="D81" s="821"/>
      <c r="E81" s="821"/>
      <c r="F81" s="822"/>
      <c r="G81" s="823"/>
      <c r="H81" s="824"/>
      <c r="I81" s="824"/>
      <c r="J81" s="824"/>
      <c r="K81" s="824"/>
      <c r="L81" s="824"/>
      <c r="M81" s="825"/>
      <c r="N81" s="825"/>
      <c r="O81" s="825"/>
      <c r="P81" s="825"/>
    </row>
    <row r="82" spans="1:16" s="281" customFormat="1" ht="18" customHeight="1">
      <c r="A82" s="326">
        <v>50</v>
      </c>
      <c r="B82" s="324"/>
      <c r="C82" s="313" t="s">
        <v>185</v>
      </c>
      <c r="D82" s="252" t="s">
        <v>110</v>
      </c>
      <c r="E82" s="252">
        <v>20</v>
      </c>
      <c r="F82" s="314"/>
      <c r="G82" s="315"/>
      <c r="H82" s="233"/>
      <c r="I82" s="316"/>
      <c r="J82" s="316"/>
      <c r="K82" s="316"/>
      <c r="L82" s="316"/>
      <c r="M82" s="317"/>
      <c r="N82" s="317"/>
      <c r="O82" s="317"/>
      <c r="P82" s="317"/>
    </row>
    <row r="83" spans="1:16" s="281" customFormat="1" ht="18" customHeight="1">
      <c r="A83" s="326"/>
      <c r="B83" s="324"/>
      <c r="C83" s="327" t="s">
        <v>326</v>
      </c>
      <c r="D83" s="252" t="s">
        <v>179</v>
      </c>
      <c r="E83" s="252">
        <f>+E82*42</f>
        <v>840</v>
      </c>
      <c r="F83" s="314"/>
      <c r="G83" s="315"/>
      <c r="H83" s="233"/>
      <c r="I83" s="316"/>
      <c r="J83" s="316"/>
      <c r="K83" s="316"/>
      <c r="L83" s="316"/>
      <c r="M83" s="317"/>
      <c r="N83" s="317"/>
      <c r="O83" s="317"/>
      <c r="P83" s="317"/>
    </row>
    <row r="84" spans="1:16" s="281" customFormat="1" ht="18" customHeight="1">
      <c r="A84" s="326"/>
      <c r="B84" s="324"/>
      <c r="C84" s="327" t="s">
        <v>314</v>
      </c>
      <c r="D84" s="252" t="s">
        <v>163</v>
      </c>
      <c r="E84" s="252">
        <f>+E82*0.11</f>
        <v>2.2</v>
      </c>
      <c r="F84" s="314"/>
      <c r="G84" s="315"/>
      <c r="H84" s="233"/>
      <c r="I84" s="316"/>
      <c r="J84" s="316"/>
      <c r="K84" s="316"/>
      <c r="L84" s="316"/>
      <c r="M84" s="317"/>
      <c r="N84" s="317"/>
      <c r="O84" s="317"/>
      <c r="P84" s="317"/>
    </row>
    <row r="85" spans="1:16" s="281" customFormat="1" ht="17.25" customHeight="1">
      <c r="A85" s="326">
        <v>51</v>
      </c>
      <c r="B85" s="324"/>
      <c r="C85" s="152" t="s">
        <v>327</v>
      </c>
      <c r="D85" s="252" t="s">
        <v>110</v>
      </c>
      <c r="E85" s="252">
        <v>20</v>
      </c>
      <c r="F85" s="470"/>
      <c r="G85" s="469"/>
      <c r="H85" s="471"/>
      <c r="I85" s="316"/>
      <c r="J85" s="472"/>
      <c r="K85" s="316"/>
      <c r="L85" s="316"/>
      <c r="M85" s="317"/>
      <c r="N85" s="317"/>
      <c r="O85" s="317"/>
      <c r="P85" s="317"/>
    </row>
    <row r="86" spans="1:16" s="281" customFormat="1" ht="18" customHeight="1">
      <c r="A86" s="326"/>
      <c r="B86" s="324"/>
      <c r="C86" s="155" t="s">
        <v>328</v>
      </c>
      <c r="D86" s="252" t="s">
        <v>110</v>
      </c>
      <c r="E86" s="252">
        <v>20</v>
      </c>
      <c r="F86" s="314"/>
      <c r="G86" s="315"/>
      <c r="H86" s="233"/>
      <c r="I86" s="316"/>
      <c r="J86" s="316"/>
      <c r="K86" s="316"/>
      <c r="L86" s="316"/>
      <c r="M86" s="317"/>
      <c r="N86" s="317"/>
      <c r="O86" s="317"/>
      <c r="P86" s="317"/>
    </row>
    <row r="87" spans="1:16" s="281" customFormat="1" ht="18" customHeight="1">
      <c r="A87" s="326"/>
      <c r="B87" s="324"/>
      <c r="C87" s="327" t="s">
        <v>186</v>
      </c>
      <c r="D87" s="252" t="s">
        <v>173</v>
      </c>
      <c r="E87" s="252">
        <v>1</v>
      </c>
      <c r="F87" s="314"/>
      <c r="G87" s="315"/>
      <c r="H87" s="233"/>
      <c r="I87" s="316"/>
      <c r="J87" s="316"/>
      <c r="K87" s="316"/>
      <c r="L87" s="316"/>
      <c r="M87" s="317"/>
      <c r="N87" s="317"/>
      <c r="O87" s="317"/>
      <c r="P87" s="317"/>
    </row>
    <row r="88" spans="1:16" s="281" customFormat="1" ht="18" customHeight="1">
      <c r="A88" s="326">
        <v>52</v>
      </c>
      <c r="B88" s="324"/>
      <c r="C88" s="313" t="s">
        <v>329</v>
      </c>
      <c r="D88" s="252" t="s">
        <v>110</v>
      </c>
      <c r="E88" s="252">
        <v>400</v>
      </c>
      <c r="F88" s="314"/>
      <c r="G88" s="315"/>
      <c r="H88" s="233"/>
      <c r="I88" s="316"/>
      <c r="J88" s="316"/>
      <c r="K88" s="316"/>
      <c r="L88" s="316"/>
      <c r="M88" s="317"/>
      <c r="N88" s="317"/>
      <c r="O88" s="317"/>
      <c r="P88" s="317"/>
    </row>
    <row r="89" spans="1:16" s="281" customFormat="1" ht="18" customHeight="1">
      <c r="A89" s="326"/>
      <c r="B89" s="324"/>
      <c r="C89" s="327" t="s">
        <v>330</v>
      </c>
      <c r="D89" s="252" t="s">
        <v>5</v>
      </c>
      <c r="E89" s="252">
        <f>+E88*0.2</f>
        <v>80</v>
      </c>
      <c r="F89" s="314"/>
      <c r="G89" s="315"/>
      <c r="H89" s="233"/>
      <c r="I89" s="316"/>
      <c r="J89" s="316"/>
      <c r="K89" s="316"/>
      <c r="L89" s="316"/>
      <c r="M89" s="317"/>
      <c r="N89" s="317"/>
      <c r="O89" s="317"/>
      <c r="P89" s="317"/>
    </row>
    <row r="90" spans="1:16" s="281" customFormat="1" ht="18" customHeight="1">
      <c r="A90" s="326"/>
      <c r="B90" s="324"/>
      <c r="C90" s="327" t="s">
        <v>331</v>
      </c>
      <c r="D90" s="252" t="s">
        <v>61</v>
      </c>
      <c r="E90" s="252">
        <v>400</v>
      </c>
      <c r="F90" s="314"/>
      <c r="G90" s="315"/>
      <c r="H90" s="233"/>
      <c r="I90" s="316"/>
      <c r="J90" s="316"/>
      <c r="K90" s="316"/>
      <c r="L90" s="316"/>
      <c r="M90" s="317"/>
      <c r="N90" s="317"/>
      <c r="O90" s="317"/>
      <c r="P90" s="317"/>
    </row>
    <row r="91" spans="1:16" s="281" customFormat="1" ht="15">
      <c r="A91" s="330"/>
      <c r="B91" s="331"/>
      <c r="C91" s="820" t="s">
        <v>469</v>
      </c>
      <c r="D91" s="821"/>
      <c r="E91" s="821"/>
      <c r="F91" s="822"/>
      <c r="G91" s="823"/>
      <c r="H91" s="824"/>
      <c r="I91" s="824"/>
      <c r="J91" s="824"/>
      <c r="K91" s="824"/>
      <c r="L91" s="824"/>
      <c r="M91" s="825"/>
      <c r="N91" s="825"/>
      <c r="O91" s="825"/>
      <c r="P91" s="825"/>
    </row>
    <row r="92" spans="1:16" s="281" customFormat="1" ht="18" customHeight="1">
      <c r="A92" s="326">
        <v>53</v>
      </c>
      <c r="B92" s="324"/>
      <c r="C92" s="313" t="s">
        <v>332</v>
      </c>
      <c r="D92" s="252" t="s">
        <v>110</v>
      </c>
      <c r="E92" s="252">
        <v>15</v>
      </c>
      <c r="F92" s="314"/>
      <c r="G92" s="315"/>
      <c r="H92" s="233"/>
      <c r="I92" s="316"/>
      <c r="J92" s="316"/>
      <c r="K92" s="316"/>
      <c r="L92" s="316"/>
      <c r="M92" s="317"/>
      <c r="N92" s="317"/>
      <c r="O92" s="317"/>
      <c r="P92" s="317"/>
    </row>
    <row r="93" spans="1:16" s="281" customFormat="1" ht="42.75">
      <c r="A93" s="326"/>
      <c r="B93" s="324"/>
      <c r="C93" s="155" t="s">
        <v>454</v>
      </c>
      <c r="D93" s="252" t="s">
        <v>1</v>
      </c>
      <c r="E93" s="252">
        <v>3</v>
      </c>
      <c r="F93" s="314"/>
      <c r="G93" s="315"/>
      <c r="H93" s="233"/>
      <c r="I93" s="316"/>
      <c r="J93" s="316"/>
      <c r="K93" s="316"/>
      <c r="L93" s="316"/>
      <c r="M93" s="317"/>
      <c r="N93" s="317"/>
      <c r="O93" s="317"/>
      <c r="P93" s="317"/>
    </row>
    <row r="94" spans="1:16" s="281" customFormat="1" ht="42.75">
      <c r="A94" s="326"/>
      <c r="B94" s="324"/>
      <c r="C94" s="155" t="s">
        <v>455</v>
      </c>
      <c r="D94" s="252" t="s">
        <v>1</v>
      </c>
      <c r="E94" s="252">
        <v>3</v>
      </c>
      <c r="F94" s="314"/>
      <c r="G94" s="315"/>
      <c r="H94" s="233"/>
      <c r="I94" s="316"/>
      <c r="J94" s="316"/>
      <c r="K94" s="316"/>
      <c r="L94" s="316"/>
      <c r="M94" s="317"/>
      <c r="N94" s="317"/>
      <c r="O94" s="317"/>
      <c r="P94" s="317"/>
    </row>
    <row r="95" spans="1:16" s="281" customFormat="1" ht="42.75">
      <c r="A95" s="326"/>
      <c r="B95" s="324"/>
      <c r="C95" s="155" t="s">
        <v>457</v>
      </c>
      <c r="D95" s="252" t="s">
        <v>1</v>
      </c>
      <c r="E95" s="252">
        <v>1</v>
      </c>
      <c r="F95" s="314"/>
      <c r="G95" s="315"/>
      <c r="H95" s="233"/>
      <c r="I95" s="316"/>
      <c r="J95" s="316"/>
      <c r="K95" s="316"/>
      <c r="L95" s="316"/>
      <c r="M95" s="317"/>
      <c r="N95" s="317"/>
      <c r="O95" s="317"/>
      <c r="P95" s="317"/>
    </row>
    <row r="96" spans="1:16" s="281" customFormat="1" ht="57">
      <c r="A96" s="326"/>
      <c r="B96" s="324"/>
      <c r="C96" s="155" t="s">
        <v>456</v>
      </c>
      <c r="D96" s="252" t="s">
        <v>1</v>
      </c>
      <c r="E96" s="252">
        <v>1</v>
      </c>
      <c r="F96" s="314"/>
      <c r="G96" s="315"/>
      <c r="H96" s="233"/>
      <c r="I96" s="316"/>
      <c r="J96" s="316"/>
      <c r="K96" s="316"/>
      <c r="L96" s="316"/>
      <c r="M96" s="317"/>
      <c r="N96" s="317"/>
      <c r="O96" s="317"/>
      <c r="P96" s="317"/>
    </row>
    <row r="97" spans="1:16" s="281" customFormat="1" ht="18" customHeight="1">
      <c r="A97" s="326"/>
      <c r="B97" s="324"/>
      <c r="C97" s="327" t="s">
        <v>186</v>
      </c>
      <c r="D97" s="252" t="s">
        <v>173</v>
      </c>
      <c r="E97" s="252">
        <v>1</v>
      </c>
      <c r="F97" s="314"/>
      <c r="G97" s="315"/>
      <c r="H97" s="233"/>
      <c r="I97" s="316"/>
      <c r="J97" s="316"/>
      <c r="K97" s="316"/>
      <c r="L97" s="316"/>
      <c r="M97" s="317"/>
      <c r="N97" s="317"/>
      <c r="O97" s="317"/>
      <c r="P97" s="317"/>
    </row>
    <row r="98" spans="1:16" s="281" customFormat="1" ht="18" customHeight="1">
      <c r="A98" s="326">
        <v>54</v>
      </c>
      <c r="B98" s="324"/>
      <c r="C98" s="313" t="s">
        <v>452</v>
      </c>
      <c r="D98" s="252" t="s">
        <v>60</v>
      </c>
      <c r="E98" s="252">
        <v>10</v>
      </c>
      <c r="F98" s="314"/>
      <c r="G98" s="315"/>
      <c r="H98" s="233"/>
      <c r="I98" s="316"/>
      <c r="J98" s="316"/>
      <c r="K98" s="316"/>
      <c r="L98" s="316"/>
      <c r="M98" s="317"/>
      <c r="N98" s="317"/>
      <c r="O98" s="317"/>
      <c r="P98" s="317"/>
    </row>
    <row r="99" spans="1:16" s="281" customFormat="1" ht="18" customHeight="1">
      <c r="A99" s="326"/>
      <c r="B99" s="324"/>
      <c r="C99" s="327" t="s">
        <v>186</v>
      </c>
      <c r="D99" s="252" t="s">
        <v>173</v>
      </c>
      <c r="E99" s="252">
        <v>1</v>
      </c>
      <c r="F99" s="314"/>
      <c r="G99" s="315"/>
      <c r="H99" s="233"/>
      <c r="I99" s="316"/>
      <c r="J99" s="316"/>
      <c r="K99" s="316"/>
      <c r="L99" s="316"/>
      <c r="M99" s="317"/>
      <c r="N99" s="317"/>
      <c r="O99" s="317"/>
      <c r="P99" s="317"/>
    </row>
    <row r="100" spans="1:16" s="281" customFormat="1" ht="18" customHeight="1">
      <c r="A100" s="326">
        <v>55</v>
      </c>
      <c r="B100" s="324"/>
      <c r="C100" s="313" t="s">
        <v>453</v>
      </c>
      <c r="D100" s="252" t="s">
        <v>60</v>
      </c>
      <c r="E100" s="252">
        <v>10</v>
      </c>
      <c r="F100" s="314"/>
      <c r="G100" s="315"/>
      <c r="H100" s="233"/>
      <c r="I100" s="316"/>
      <c r="J100" s="316"/>
      <c r="K100" s="316"/>
      <c r="L100" s="316"/>
      <c r="M100" s="317"/>
      <c r="N100" s="317"/>
      <c r="O100" s="317"/>
      <c r="P100" s="317"/>
    </row>
    <row r="101" spans="1:16" s="281" customFormat="1" ht="18" customHeight="1">
      <c r="A101" s="326"/>
      <c r="B101" s="324"/>
      <c r="C101" s="327" t="s">
        <v>186</v>
      </c>
      <c r="D101" s="252" t="s">
        <v>173</v>
      </c>
      <c r="E101" s="252">
        <v>1</v>
      </c>
      <c r="F101" s="314"/>
      <c r="G101" s="315"/>
      <c r="H101" s="233"/>
      <c r="I101" s="316"/>
      <c r="J101" s="316"/>
      <c r="K101" s="316"/>
      <c r="L101" s="316"/>
      <c r="M101" s="317"/>
      <c r="N101" s="317"/>
      <c r="O101" s="317"/>
      <c r="P101" s="317"/>
    </row>
    <row r="102" spans="1:16" s="281" customFormat="1" ht="18" customHeight="1">
      <c r="A102" s="326">
        <v>56</v>
      </c>
      <c r="B102" s="324"/>
      <c r="C102" s="313" t="s">
        <v>333</v>
      </c>
      <c r="D102" s="252" t="s">
        <v>110</v>
      </c>
      <c r="E102" s="252">
        <v>22.4</v>
      </c>
      <c r="F102" s="314"/>
      <c r="G102" s="315"/>
      <c r="H102" s="233"/>
      <c r="I102" s="316"/>
      <c r="J102" s="316"/>
      <c r="K102" s="316"/>
      <c r="L102" s="316"/>
      <c r="M102" s="317"/>
      <c r="N102" s="317"/>
      <c r="O102" s="317"/>
      <c r="P102" s="317"/>
    </row>
    <row r="103" spans="1:16" s="281" customFormat="1" ht="57">
      <c r="A103" s="326"/>
      <c r="B103" s="324"/>
      <c r="C103" s="155" t="s">
        <v>458</v>
      </c>
      <c r="D103" s="252" t="s">
        <v>1</v>
      </c>
      <c r="E103" s="252">
        <v>1</v>
      </c>
      <c r="F103" s="314"/>
      <c r="G103" s="315"/>
      <c r="H103" s="233"/>
      <c r="I103" s="316"/>
      <c r="J103" s="316"/>
      <c r="K103" s="316"/>
      <c r="L103" s="316"/>
      <c r="M103" s="317"/>
      <c r="N103" s="317"/>
      <c r="O103" s="317"/>
      <c r="P103" s="317"/>
    </row>
    <row r="104" spans="1:16" s="281" customFormat="1" ht="28.5">
      <c r="A104" s="326"/>
      <c r="B104" s="324"/>
      <c r="C104" s="155" t="s">
        <v>459</v>
      </c>
      <c r="D104" s="252" t="s">
        <v>1</v>
      </c>
      <c r="E104" s="252">
        <v>2</v>
      </c>
      <c r="F104" s="314"/>
      <c r="G104" s="315"/>
      <c r="H104" s="233"/>
      <c r="I104" s="316"/>
      <c r="J104" s="316"/>
      <c r="K104" s="316"/>
      <c r="L104" s="316"/>
      <c r="M104" s="317"/>
      <c r="N104" s="317"/>
      <c r="O104" s="317"/>
      <c r="P104" s="317"/>
    </row>
    <row r="105" spans="1:16" s="281" customFormat="1" ht="57">
      <c r="A105" s="326"/>
      <c r="B105" s="324"/>
      <c r="C105" s="155" t="s">
        <v>460</v>
      </c>
      <c r="D105" s="252" t="s">
        <v>1</v>
      </c>
      <c r="E105" s="252">
        <v>1</v>
      </c>
      <c r="F105" s="314"/>
      <c r="G105" s="315"/>
      <c r="H105" s="233"/>
      <c r="I105" s="316"/>
      <c r="J105" s="316"/>
      <c r="K105" s="316"/>
      <c r="L105" s="316"/>
      <c r="M105" s="317"/>
      <c r="N105" s="317"/>
      <c r="O105" s="317"/>
      <c r="P105" s="317"/>
    </row>
    <row r="106" spans="1:16" s="281" customFormat="1" ht="57">
      <c r="A106" s="326"/>
      <c r="B106" s="324"/>
      <c r="C106" s="155" t="s">
        <v>461</v>
      </c>
      <c r="D106" s="252" t="s">
        <v>1</v>
      </c>
      <c r="E106" s="252">
        <v>1</v>
      </c>
      <c r="F106" s="314"/>
      <c r="G106" s="315"/>
      <c r="H106" s="233"/>
      <c r="I106" s="316"/>
      <c r="J106" s="316"/>
      <c r="K106" s="316"/>
      <c r="L106" s="316"/>
      <c r="M106" s="317"/>
      <c r="N106" s="317"/>
      <c r="O106" s="317"/>
      <c r="P106" s="317"/>
    </row>
    <row r="107" spans="1:16" s="281" customFormat="1" ht="57">
      <c r="A107" s="326"/>
      <c r="B107" s="324"/>
      <c r="C107" s="155" t="s">
        <v>462</v>
      </c>
      <c r="D107" s="252" t="s">
        <v>1</v>
      </c>
      <c r="E107" s="252">
        <v>1</v>
      </c>
      <c r="F107" s="314"/>
      <c r="G107" s="315"/>
      <c r="H107" s="233"/>
      <c r="I107" s="316"/>
      <c r="J107" s="316"/>
      <c r="K107" s="316"/>
      <c r="L107" s="316"/>
      <c r="M107" s="317"/>
      <c r="N107" s="317"/>
      <c r="O107" s="317"/>
      <c r="P107" s="317"/>
    </row>
    <row r="108" spans="1:16" s="281" customFormat="1" ht="57">
      <c r="A108" s="326"/>
      <c r="B108" s="324"/>
      <c r="C108" s="155" t="s">
        <v>463</v>
      </c>
      <c r="D108" s="252" t="s">
        <v>1</v>
      </c>
      <c r="E108" s="252">
        <v>1</v>
      </c>
      <c r="F108" s="314"/>
      <c r="G108" s="315"/>
      <c r="H108" s="233"/>
      <c r="I108" s="316"/>
      <c r="J108" s="316"/>
      <c r="K108" s="316"/>
      <c r="L108" s="316"/>
      <c r="M108" s="317"/>
      <c r="N108" s="317"/>
      <c r="O108" s="317"/>
      <c r="P108" s="317"/>
    </row>
    <row r="109" spans="1:16" s="281" customFormat="1" ht="18" customHeight="1">
      <c r="A109" s="326"/>
      <c r="B109" s="324"/>
      <c r="C109" s="327" t="s">
        <v>186</v>
      </c>
      <c r="D109" s="252" t="s">
        <v>173</v>
      </c>
      <c r="E109" s="252">
        <v>1</v>
      </c>
      <c r="F109" s="314"/>
      <c r="G109" s="315"/>
      <c r="H109" s="233"/>
      <c r="I109" s="316"/>
      <c r="J109" s="316"/>
      <c r="K109" s="316"/>
      <c r="L109" s="316"/>
      <c r="M109" s="317"/>
      <c r="N109" s="317"/>
      <c r="O109" s="317"/>
      <c r="P109" s="317"/>
    </row>
    <row r="110" spans="1:16" s="281" customFormat="1" ht="15">
      <c r="A110" s="330"/>
      <c r="B110" s="331"/>
      <c r="C110" s="820" t="s">
        <v>470</v>
      </c>
      <c r="D110" s="821"/>
      <c r="E110" s="821"/>
      <c r="F110" s="822"/>
      <c r="G110" s="823"/>
      <c r="H110" s="824"/>
      <c r="I110" s="824"/>
      <c r="J110" s="824"/>
      <c r="K110" s="824"/>
      <c r="L110" s="824"/>
      <c r="M110" s="825"/>
      <c r="N110" s="825"/>
      <c r="O110" s="825"/>
      <c r="P110" s="825"/>
    </row>
    <row r="111" spans="1:16" s="281" customFormat="1" ht="28.5">
      <c r="A111" s="326">
        <v>57</v>
      </c>
      <c r="B111" s="324"/>
      <c r="C111" s="338" t="s">
        <v>334</v>
      </c>
      <c r="D111" s="252" t="s">
        <v>110</v>
      </c>
      <c r="E111" s="309">
        <v>50</v>
      </c>
      <c r="F111" s="339"/>
      <c r="G111" s="302"/>
      <c r="H111" s="233"/>
      <c r="I111" s="340"/>
      <c r="J111" s="340"/>
      <c r="K111" s="340"/>
      <c r="L111" s="340"/>
      <c r="M111" s="340"/>
      <c r="N111" s="340"/>
      <c r="O111" s="340"/>
      <c r="P111" s="340"/>
    </row>
    <row r="112" spans="1:16" s="281" customFormat="1" ht="18" customHeight="1">
      <c r="A112" s="326"/>
      <c r="B112" s="324"/>
      <c r="C112" s="327" t="s">
        <v>330</v>
      </c>
      <c r="D112" s="252" t="s">
        <v>5</v>
      </c>
      <c r="E112" s="309">
        <f>+E111*0.2</f>
        <v>10</v>
      </c>
      <c r="F112" s="339"/>
      <c r="G112" s="302"/>
      <c r="H112" s="233"/>
      <c r="I112" s="340"/>
      <c r="J112" s="340"/>
      <c r="K112" s="340"/>
      <c r="L112" s="340"/>
      <c r="M112" s="340"/>
      <c r="N112" s="340"/>
      <c r="O112" s="340"/>
      <c r="P112" s="340"/>
    </row>
    <row r="113" spans="1:16" s="281" customFormat="1" ht="18" customHeight="1">
      <c r="A113" s="326"/>
      <c r="B113" s="324"/>
      <c r="C113" s="327" t="s">
        <v>335</v>
      </c>
      <c r="D113" s="252" t="s">
        <v>163</v>
      </c>
      <c r="E113" s="309">
        <f>+E111*0.044</f>
        <v>2.1999999999999997</v>
      </c>
      <c r="F113" s="339"/>
      <c r="G113" s="302"/>
      <c r="H113" s="233"/>
      <c r="I113" s="340"/>
      <c r="J113" s="340"/>
      <c r="K113" s="340"/>
      <c r="L113" s="340"/>
      <c r="M113" s="340"/>
      <c r="N113" s="340"/>
      <c r="O113" s="340"/>
      <c r="P113" s="340"/>
    </row>
    <row r="114" spans="1:16" s="281" customFormat="1" ht="18" customHeight="1">
      <c r="A114" s="326">
        <v>58</v>
      </c>
      <c r="B114" s="324"/>
      <c r="C114" s="313" t="s">
        <v>336</v>
      </c>
      <c r="D114" s="252" t="s">
        <v>110</v>
      </c>
      <c r="E114" s="309">
        <v>450</v>
      </c>
      <c r="F114" s="339"/>
      <c r="G114" s="302"/>
      <c r="H114" s="233"/>
      <c r="I114" s="340"/>
      <c r="J114" s="340"/>
      <c r="K114" s="340"/>
      <c r="L114" s="340"/>
      <c r="M114" s="340"/>
      <c r="N114" s="340"/>
      <c r="O114" s="340"/>
      <c r="P114" s="340"/>
    </row>
    <row r="115" spans="1:16" s="281" customFormat="1" ht="18" customHeight="1">
      <c r="A115" s="326"/>
      <c r="B115" s="324"/>
      <c r="C115" s="327" t="s">
        <v>330</v>
      </c>
      <c r="D115" s="252" t="s">
        <v>5</v>
      </c>
      <c r="E115" s="309">
        <f>+E114*0.2</f>
        <v>90</v>
      </c>
      <c r="F115" s="339"/>
      <c r="G115" s="302"/>
      <c r="H115" s="233"/>
      <c r="I115" s="340"/>
      <c r="J115" s="340"/>
      <c r="K115" s="340"/>
      <c r="L115" s="340"/>
      <c r="M115" s="340"/>
      <c r="N115" s="340"/>
      <c r="O115" s="340"/>
      <c r="P115" s="340"/>
    </row>
    <row r="116" spans="1:16" s="281" customFormat="1" ht="18" customHeight="1">
      <c r="A116" s="326"/>
      <c r="B116" s="324"/>
      <c r="C116" s="327" t="s">
        <v>335</v>
      </c>
      <c r="D116" s="252" t="s">
        <v>163</v>
      </c>
      <c r="E116" s="309">
        <f>+E114*0.044</f>
        <v>19.799999999999997</v>
      </c>
      <c r="F116" s="339"/>
      <c r="G116" s="302"/>
      <c r="H116" s="233"/>
      <c r="I116" s="340"/>
      <c r="J116" s="340"/>
      <c r="K116" s="340"/>
      <c r="L116" s="340"/>
      <c r="M116" s="340"/>
      <c r="N116" s="340"/>
      <c r="O116" s="340"/>
      <c r="P116" s="340"/>
    </row>
    <row r="117" spans="1:16" s="281" customFormat="1" ht="14.25">
      <c r="A117" s="326">
        <v>59</v>
      </c>
      <c r="B117" s="324"/>
      <c r="C117" s="152" t="s">
        <v>337</v>
      </c>
      <c r="D117" s="252" t="s">
        <v>110</v>
      </c>
      <c r="E117" s="309">
        <v>450</v>
      </c>
      <c r="F117" s="339"/>
      <c r="G117" s="302"/>
      <c r="H117" s="233"/>
      <c r="I117" s="340"/>
      <c r="J117" s="340"/>
      <c r="K117" s="340"/>
      <c r="L117" s="340"/>
      <c r="M117" s="340"/>
      <c r="N117" s="340"/>
      <c r="O117" s="340"/>
      <c r="P117" s="340"/>
    </row>
    <row r="118" spans="1:16" s="281" customFormat="1" ht="18" customHeight="1">
      <c r="A118" s="326"/>
      <c r="B118" s="324"/>
      <c r="C118" s="327" t="s">
        <v>330</v>
      </c>
      <c r="D118" s="252" t="s">
        <v>5</v>
      </c>
      <c r="E118" s="309">
        <f>+E117*0.2</f>
        <v>90</v>
      </c>
      <c r="F118" s="339"/>
      <c r="G118" s="302"/>
      <c r="H118" s="233"/>
      <c r="I118" s="340"/>
      <c r="J118" s="340"/>
      <c r="K118" s="340"/>
      <c r="L118" s="340"/>
      <c r="M118" s="340"/>
      <c r="N118" s="340"/>
      <c r="O118" s="340"/>
      <c r="P118" s="340"/>
    </row>
    <row r="119" spans="1:16" s="281" customFormat="1" ht="18" customHeight="1">
      <c r="A119" s="326"/>
      <c r="B119" s="324"/>
      <c r="C119" s="327" t="s">
        <v>338</v>
      </c>
      <c r="D119" s="252" t="s">
        <v>5</v>
      </c>
      <c r="E119" s="309">
        <f>+E117*0.3</f>
        <v>135</v>
      </c>
      <c r="F119" s="339"/>
      <c r="G119" s="302"/>
      <c r="H119" s="233"/>
      <c r="I119" s="340"/>
      <c r="J119" s="340"/>
      <c r="K119" s="340"/>
      <c r="L119" s="340"/>
      <c r="M119" s="340"/>
      <c r="N119" s="340"/>
      <c r="O119" s="340"/>
      <c r="P119" s="340"/>
    </row>
    <row r="120" spans="1:16" s="281" customFormat="1" ht="15">
      <c r="A120" s="330"/>
      <c r="B120" s="331"/>
      <c r="C120" s="820" t="s">
        <v>471</v>
      </c>
      <c r="D120" s="821"/>
      <c r="E120" s="821"/>
      <c r="F120" s="822"/>
      <c r="G120" s="823"/>
      <c r="H120" s="824"/>
      <c r="I120" s="824"/>
      <c r="J120" s="824"/>
      <c r="K120" s="824"/>
      <c r="L120" s="824"/>
      <c r="M120" s="825"/>
      <c r="N120" s="825"/>
      <c r="O120" s="825"/>
      <c r="P120" s="825"/>
    </row>
    <row r="121" spans="1:16" s="281" customFormat="1" ht="18" customHeight="1">
      <c r="A121" s="326">
        <v>60</v>
      </c>
      <c r="B121" s="324"/>
      <c r="C121" s="313" t="s">
        <v>341</v>
      </c>
      <c r="D121" s="252" t="s">
        <v>110</v>
      </c>
      <c r="E121" s="252">
        <v>200</v>
      </c>
      <c r="F121" s="314"/>
      <c r="G121" s="469"/>
      <c r="H121" s="233"/>
      <c r="I121" s="316"/>
      <c r="J121" s="316"/>
      <c r="K121" s="340"/>
      <c r="L121" s="340"/>
      <c r="M121" s="340"/>
      <c r="N121" s="340"/>
      <c r="O121" s="340"/>
      <c r="P121" s="340"/>
    </row>
    <row r="122" spans="1:16" s="281" customFormat="1" ht="18" customHeight="1">
      <c r="A122" s="326"/>
      <c r="B122" s="324"/>
      <c r="C122" s="327" t="s">
        <v>330</v>
      </c>
      <c r="D122" s="252" t="s">
        <v>5</v>
      </c>
      <c r="E122" s="252">
        <f>+E121*0.2</f>
        <v>40</v>
      </c>
      <c r="F122" s="314"/>
      <c r="G122" s="315"/>
      <c r="H122" s="233"/>
      <c r="I122" s="316"/>
      <c r="J122" s="316"/>
      <c r="K122" s="340"/>
      <c r="L122" s="340"/>
      <c r="M122" s="340"/>
      <c r="N122" s="340"/>
      <c r="O122" s="340"/>
      <c r="P122" s="340"/>
    </row>
    <row r="123" spans="1:16" s="281" customFormat="1" ht="18" customHeight="1">
      <c r="A123" s="326"/>
      <c r="B123" s="324"/>
      <c r="C123" s="327" t="s">
        <v>314</v>
      </c>
      <c r="D123" s="252" t="s">
        <v>163</v>
      </c>
      <c r="E123" s="252">
        <f>+E121*0.044</f>
        <v>8.799999999999999</v>
      </c>
      <c r="F123" s="314"/>
      <c r="G123" s="315"/>
      <c r="H123" s="233"/>
      <c r="I123" s="316"/>
      <c r="J123" s="316"/>
      <c r="K123" s="340"/>
      <c r="L123" s="340"/>
      <c r="M123" s="340"/>
      <c r="N123" s="340"/>
      <c r="O123" s="340"/>
      <c r="P123" s="340"/>
    </row>
    <row r="124" spans="1:16" s="281" customFormat="1" ht="18" customHeight="1">
      <c r="A124" s="326">
        <v>61</v>
      </c>
      <c r="B124" s="324"/>
      <c r="C124" s="313" t="s">
        <v>342</v>
      </c>
      <c r="D124" s="252" t="s">
        <v>110</v>
      </c>
      <c r="E124" s="252">
        <v>128</v>
      </c>
      <c r="F124" s="314"/>
      <c r="G124" s="469"/>
      <c r="H124" s="233"/>
      <c r="I124" s="316"/>
      <c r="J124" s="316"/>
      <c r="K124" s="340"/>
      <c r="L124" s="340"/>
      <c r="M124" s="340"/>
      <c r="N124" s="340"/>
      <c r="O124" s="340"/>
      <c r="P124" s="340"/>
    </row>
    <row r="125" spans="1:16" s="281" customFormat="1" ht="18" customHeight="1">
      <c r="A125" s="326"/>
      <c r="B125" s="324"/>
      <c r="C125" s="327" t="s">
        <v>330</v>
      </c>
      <c r="D125" s="252" t="s">
        <v>5</v>
      </c>
      <c r="E125" s="252">
        <f>+E124*0.2</f>
        <v>25.6</v>
      </c>
      <c r="F125" s="314"/>
      <c r="G125" s="315"/>
      <c r="H125" s="233"/>
      <c r="I125" s="316"/>
      <c r="J125" s="316"/>
      <c r="K125" s="340"/>
      <c r="L125" s="340"/>
      <c r="M125" s="340"/>
      <c r="N125" s="340"/>
      <c r="O125" s="340"/>
      <c r="P125" s="340"/>
    </row>
    <row r="126" spans="1:16" s="281" customFormat="1" ht="18" customHeight="1">
      <c r="A126" s="326"/>
      <c r="B126" s="324"/>
      <c r="C126" s="327" t="s">
        <v>343</v>
      </c>
      <c r="D126" s="252" t="s">
        <v>5</v>
      </c>
      <c r="E126" s="252">
        <f>+E124*0.25</f>
        <v>32</v>
      </c>
      <c r="F126" s="314"/>
      <c r="G126" s="315"/>
      <c r="H126" s="233"/>
      <c r="I126" s="316"/>
      <c r="J126" s="316"/>
      <c r="K126" s="340"/>
      <c r="L126" s="340"/>
      <c r="M126" s="340"/>
      <c r="N126" s="340"/>
      <c r="O126" s="340"/>
      <c r="P126" s="340"/>
    </row>
    <row r="127" spans="1:16" s="281" customFormat="1" ht="18" customHeight="1">
      <c r="A127" s="326">
        <v>62</v>
      </c>
      <c r="B127" s="324"/>
      <c r="C127" s="313" t="s">
        <v>344</v>
      </c>
      <c r="D127" s="252" t="s">
        <v>110</v>
      </c>
      <c r="E127" s="252">
        <v>50</v>
      </c>
      <c r="F127" s="314"/>
      <c r="G127" s="469"/>
      <c r="H127" s="233"/>
      <c r="I127" s="316"/>
      <c r="J127" s="316"/>
      <c r="K127" s="340"/>
      <c r="L127" s="340"/>
      <c r="M127" s="340"/>
      <c r="N127" s="340"/>
      <c r="O127" s="340"/>
      <c r="P127" s="340"/>
    </row>
    <row r="128" spans="1:16" s="281" customFormat="1" ht="18" customHeight="1">
      <c r="A128" s="326"/>
      <c r="B128" s="324"/>
      <c r="C128" s="327" t="s">
        <v>345</v>
      </c>
      <c r="D128" s="252" t="s">
        <v>110</v>
      </c>
      <c r="E128" s="252">
        <f>+E127*1.1</f>
        <v>55.00000000000001</v>
      </c>
      <c r="F128" s="314"/>
      <c r="G128" s="315"/>
      <c r="H128" s="233"/>
      <c r="I128" s="316"/>
      <c r="J128" s="316"/>
      <c r="K128" s="340"/>
      <c r="L128" s="340"/>
      <c r="M128" s="340"/>
      <c r="N128" s="340"/>
      <c r="O128" s="340"/>
      <c r="P128" s="340"/>
    </row>
    <row r="129" spans="1:16" s="281" customFormat="1" ht="18" customHeight="1">
      <c r="A129" s="326"/>
      <c r="B129" s="324"/>
      <c r="C129" s="327" t="s">
        <v>321</v>
      </c>
      <c r="D129" s="252" t="s">
        <v>61</v>
      </c>
      <c r="E129" s="252">
        <f>+E127*3.5</f>
        <v>175</v>
      </c>
      <c r="F129" s="314"/>
      <c r="G129" s="315"/>
      <c r="H129" s="233"/>
      <c r="I129" s="316"/>
      <c r="J129" s="316"/>
      <c r="K129" s="340"/>
      <c r="L129" s="340"/>
      <c r="M129" s="340"/>
      <c r="N129" s="340"/>
      <c r="O129" s="340"/>
      <c r="P129" s="340"/>
    </row>
    <row r="130" spans="1:16" s="281" customFormat="1" ht="18" customHeight="1">
      <c r="A130" s="326"/>
      <c r="B130" s="324"/>
      <c r="C130" s="327" t="s">
        <v>322</v>
      </c>
      <c r="D130" s="252" t="s">
        <v>61</v>
      </c>
      <c r="E130" s="252">
        <f>+E127*0.6</f>
        <v>30</v>
      </c>
      <c r="F130" s="314"/>
      <c r="G130" s="315"/>
      <c r="H130" s="233"/>
      <c r="I130" s="316"/>
      <c r="J130" s="316"/>
      <c r="K130" s="340"/>
      <c r="L130" s="340"/>
      <c r="M130" s="340"/>
      <c r="N130" s="340"/>
      <c r="O130" s="340"/>
      <c r="P130" s="340"/>
    </row>
    <row r="131" spans="1:16" s="281" customFormat="1" ht="18" customHeight="1">
      <c r="A131" s="326">
        <v>63</v>
      </c>
      <c r="B131" s="324"/>
      <c r="C131" s="341" t="s">
        <v>346</v>
      </c>
      <c r="D131" s="252" t="s">
        <v>110</v>
      </c>
      <c r="E131" s="252">
        <v>450</v>
      </c>
      <c r="F131" s="314"/>
      <c r="G131" s="315"/>
      <c r="H131" s="233"/>
      <c r="I131" s="316"/>
      <c r="J131" s="316"/>
      <c r="K131" s="340"/>
      <c r="L131" s="340"/>
      <c r="M131" s="340"/>
      <c r="N131" s="340"/>
      <c r="O131" s="340"/>
      <c r="P131" s="340"/>
    </row>
    <row r="132" spans="1:16" s="281" customFormat="1" ht="18" customHeight="1">
      <c r="A132" s="326"/>
      <c r="B132" s="324"/>
      <c r="C132" s="327" t="s">
        <v>464</v>
      </c>
      <c r="D132" s="252" t="s">
        <v>61</v>
      </c>
      <c r="E132" s="252">
        <f>+E131*0.35</f>
        <v>157.5</v>
      </c>
      <c r="F132" s="314"/>
      <c r="G132" s="315"/>
      <c r="H132" s="233"/>
      <c r="I132" s="316"/>
      <c r="J132" s="316"/>
      <c r="K132" s="340"/>
      <c r="L132" s="340"/>
      <c r="M132" s="340"/>
      <c r="N132" s="340"/>
      <c r="O132" s="340"/>
      <c r="P132" s="340"/>
    </row>
    <row r="133" spans="1:16" s="281" customFormat="1" ht="18" customHeight="1">
      <c r="A133" s="326">
        <v>64</v>
      </c>
      <c r="B133" s="324"/>
      <c r="C133" s="313" t="s">
        <v>339</v>
      </c>
      <c r="D133" s="252" t="s">
        <v>110</v>
      </c>
      <c r="E133" s="252">
        <v>50</v>
      </c>
      <c r="F133" s="314"/>
      <c r="G133" s="315"/>
      <c r="H133" s="233"/>
      <c r="I133" s="316"/>
      <c r="J133" s="316"/>
      <c r="K133" s="340"/>
      <c r="L133" s="340"/>
      <c r="M133" s="340"/>
      <c r="N133" s="340"/>
      <c r="O133" s="340"/>
      <c r="P133" s="340"/>
    </row>
    <row r="134" spans="1:16" s="281" customFormat="1" ht="18" customHeight="1" thickBot="1">
      <c r="A134" s="328"/>
      <c r="B134" s="329"/>
      <c r="C134" s="327" t="s">
        <v>340</v>
      </c>
      <c r="D134" s="252" t="s">
        <v>5</v>
      </c>
      <c r="E134" s="252">
        <f>+E133*0.5</f>
        <v>25</v>
      </c>
      <c r="F134" s="314"/>
      <c r="G134" s="315"/>
      <c r="H134" s="233"/>
      <c r="I134" s="316"/>
      <c r="J134" s="316"/>
      <c r="K134" s="340"/>
      <c r="L134" s="340"/>
      <c r="M134" s="340"/>
      <c r="N134" s="340"/>
      <c r="O134" s="340"/>
      <c r="P134" s="340"/>
    </row>
    <row r="135" spans="1:16" s="281" customFormat="1" ht="15.75" thickTop="1">
      <c r="A135" s="330"/>
      <c r="B135" s="331"/>
      <c r="C135" s="820" t="s">
        <v>472</v>
      </c>
      <c r="D135" s="821"/>
      <c r="E135" s="821"/>
      <c r="F135" s="822"/>
      <c r="G135" s="823"/>
      <c r="H135" s="824"/>
      <c r="I135" s="824"/>
      <c r="J135" s="824"/>
      <c r="K135" s="824"/>
      <c r="L135" s="824"/>
      <c r="M135" s="825"/>
      <c r="N135" s="825"/>
      <c r="O135" s="825"/>
      <c r="P135" s="825"/>
    </row>
    <row r="136" spans="1:16" s="281" customFormat="1" ht="14.25">
      <c r="A136" s="342">
        <v>65</v>
      </c>
      <c r="B136" s="252"/>
      <c r="C136" s="306" t="s">
        <v>347</v>
      </c>
      <c r="D136" s="252" t="s">
        <v>173</v>
      </c>
      <c r="E136" s="252">
        <v>1</v>
      </c>
      <c r="F136" s="314"/>
      <c r="G136" s="315"/>
      <c r="H136" s="233"/>
      <c r="I136" s="316"/>
      <c r="J136" s="316"/>
      <c r="K136" s="340"/>
      <c r="L136" s="340"/>
      <c r="M136" s="340"/>
      <c r="N136" s="340"/>
      <c r="O136" s="340"/>
      <c r="P136" s="340"/>
    </row>
    <row r="137" spans="1:16" s="281" customFormat="1" ht="28.5">
      <c r="A137" s="342">
        <v>66</v>
      </c>
      <c r="B137" s="252"/>
      <c r="C137" s="343" t="s">
        <v>348</v>
      </c>
      <c r="D137" s="252" t="s">
        <v>173</v>
      </c>
      <c r="E137" s="252">
        <v>1</v>
      </c>
      <c r="F137" s="314"/>
      <c r="G137" s="315"/>
      <c r="H137" s="233"/>
      <c r="I137" s="316"/>
      <c r="J137" s="316"/>
      <c r="K137" s="340"/>
      <c r="L137" s="340"/>
      <c r="M137" s="340"/>
      <c r="N137" s="340"/>
      <c r="O137" s="340"/>
      <c r="P137" s="340"/>
    </row>
    <row r="138" spans="1:16" s="281" customFormat="1" ht="28.5">
      <c r="A138" s="342">
        <v>67</v>
      </c>
      <c r="B138" s="252"/>
      <c r="C138" s="343" t="s">
        <v>349</v>
      </c>
      <c r="D138" s="252" t="s">
        <v>173</v>
      </c>
      <c r="E138" s="252">
        <v>1</v>
      </c>
      <c r="F138" s="314"/>
      <c r="G138" s="315"/>
      <c r="H138" s="233"/>
      <c r="I138" s="316"/>
      <c r="J138" s="316"/>
      <c r="K138" s="340"/>
      <c r="L138" s="340"/>
      <c r="M138" s="340"/>
      <c r="N138" s="340"/>
      <c r="O138" s="340"/>
      <c r="P138" s="340"/>
    </row>
    <row r="139" spans="1:16" s="281" customFormat="1" ht="14.25">
      <c r="A139" s="342">
        <v>68</v>
      </c>
      <c r="B139" s="252"/>
      <c r="C139" s="306" t="s">
        <v>350</v>
      </c>
      <c r="D139" s="252" t="s">
        <v>173</v>
      </c>
      <c r="E139" s="252">
        <v>1</v>
      </c>
      <c r="F139" s="314"/>
      <c r="G139" s="315"/>
      <c r="H139" s="233"/>
      <c r="I139" s="316"/>
      <c r="J139" s="316"/>
      <c r="K139" s="340"/>
      <c r="L139" s="340"/>
      <c r="M139" s="340"/>
      <c r="N139" s="340"/>
      <c r="O139" s="340"/>
      <c r="P139" s="340"/>
    </row>
    <row r="140" spans="1:16" s="281" customFormat="1" ht="18" customHeight="1" thickBot="1">
      <c r="A140" s="342">
        <v>69</v>
      </c>
      <c r="B140" s="329"/>
      <c r="C140" s="152" t="s">
        <v>351</v>
      </c>
      <c r="D140" s="252" t="s">
        <v>163</v>
      </c>
      <c r="E140" s="252">
        <v>850</v>
      </c>
      <c r="F140" s="470"/>
      <c r="G140" s="469"/>
      <c r="H140" s="471"/>
      <c r="I140" s="316"/>
      <c r="J140" s="472"/>
      <c r="K140" s="340"/>
      <c r="L140" s="340"/>
      <c r="M140" s="340"/>
      <c r="N140" s="340"/>
      <c r="O140" s="340"/>
      <c r="P140" s="340"/>
    </row>
    <row r="141" spans="1:16" ht="16.5" customHeight="1" thickTop="1">
      <c r="A141" s="342">
        <v>70</v>
      </c>
      <c r="B141" s="117" t="s">
        <v>63</v>
      </c>
      <c r="C141" s="346" t="s">
        <v>111</v>
      </c>
      <c r="D141" s="347" t="s">
        <v>108</v>
      </c>
      <c r="E141" s="348">
        <v>45</v>
      </c>
      <c r="F141" s="253"/>
      <c r="G141" s="344"/>
      <c r="H141" s="245"/>
      <c r="I141" s="245"/>
      <c r="J141" s="349"/>
      <c r="K141" s="340"/>
      <c r="L141" s="340"/>
      <c r="M141" s="340"/>
      <c r="N141" s="340"/>
      <c r="O141" s="340"/>
      <c r="P141" s="340"/>
    </row>
    <row r="142" spans="1:16" ht="30">
      <c r="A142" s="365"/>
      <c r="B142" s="366"/>
      <c r="C142" s="367" t="s">
        <v>473</v>
      </c>
      <c r="D142" s="368"/>
      <c r="E142" s="369"/>
      <c r="F142" s="370"/>
      <c r="G142" s="371"/>
      <c r="H142" s="384"/>
      <c r="I142" s="384"/>
      <c r="J142" s="826"/>
      <c r="K142" s="386"/>
      <c r="L142" s="827"/>
      <c r="M142" s="386"/>
      <c r="N142" s="386"/>
      <c r="O142" s="385"/>
      <c r="P142" s="385"/>
    </row>
    <row r="143" spans="1:16" ht="71.25">
      <c r="A143" s="105">
        <v>71</v>
      </c>
      <c r="B143" s="117" t="s">
        <v>63</v>
      </c>
      <c r="C143" s="149" t="s">
        <v>184</v>
      </c>
      <c r="D143" s="232" t="s">
        <v>0</v>
      </c>
      <c r="E143" s="350">
        <v>1</v>
      </c>
      <c r="F143" s="351"/>
      <c r="G143" s="352"/>
      <c r="H143" s="245"/>
      <c r="I143" s="245"/>
      <c r="J143" s="258"/>
      <c r="K143" s="353"/>
      <c r="L143" s="345"/>
      <c r="M143" s="122"/>
      <c r="N143" s="122"/>
      <c r="O143" s="123"/>
      <c r="P143" s="123"/>
    </row>
    <row r="144" spans="1:16" ht="15">
      <c r="A144" s="372"/>
      <c r="B144" s="372"/>
      <c r="C144" s="129" t="s">
        <v>93</v>
      </c>
      <c r="D144" s="251"/>
      <c r="E144" s="235"/>
      <c r="F144" s="132"/>
      <c r="G144" s="373"/>
      <c r="H144" s="233"/>
      <c r="I144" s="237"/>
      <c r="J144" s="134"/>
      <c r="K144" s="238"/>
      <c r="L144" s="374"/>
      <c r="M144" s="374"/>
      <c r="N144" s="374"/>
      <c r="O144" s="374"/>
      <c r="P144" s="374"/>
    </row>
    <row r="145" spans="1:16" s="281" customFormat="1" ht="18" customHeight="1">
      <c r="A145" s="252"/>
      <c r="B145" s="252"/>
      <c r="C145" s="313" t="s">
        <v>673</v>
      </c>
      <c r="D145" s="252"/>
      <c r="E145" s="252"/>
      <c r="F145" s="314"/>
      <c r="G145" s="315"/>
      <c r="H145" s="233"/>
      <c r="I145" s="316"/>
      <c r="J145" s="316"/>
      <c r="K145" s="240"/>
      <c r="L145" s="476"/>
      <c r="M145" s="476"/>
      <c r="N145" s="476"/>
      <c r="O145" s="476"/>
      <c r="P145" s="476"/>
    </row>
    <row r="146" spans="1:16" ht="15">
      <c r="A146" s="372"/>
      <c r="B146" s="372"/>
      <c r="C146" s="129" t="s">
        <v>474</v>
      </c>
      <c r="D146" s="251"/>
      <c r="E146" s="235"/>
      <c r="F146" s="132"/>
      <c r="G146" s="373"/>
      <c r="H146" s="233"/>
      <c r="I146" s="237"/>
      <c r="J146" s="134"/>
      <c r="K146" s="238"/>
      <c r="L146" s="374"/>
      <c r="M146" s="374"/>
      <c r="N146" s="374"/>
      <c r="O146" s="374"/>
      <c r="P146" s="374"/>
    </row>
    <row r="147" spans="1:16" ht="18" customHeight="1">
      <c r="A147" s="234"/>
      <c r="B147" s="234"/>
      <c r="C147" s="129" t="s">
        <v>693</v>
      </c>
      <c r="D147" s="235"/>
      <c r="E147" s="236"/>
      <c r="F147" s="132"/>
      <c r="G147" s="132"/>
      <c r="H147" s="233"/>
      <c r="I147" s="237"/>
      <c r="J147" s="134"/>
      <c r="K147" s="240"/>
      <c r="L147" s="238"/>
      <c r="M147" s="239"/>
      <c r="N147" s="240"/>
      <c r="O147" s="476"/>
      <c r="P147" s="476"/>
    </row>
    <row r="148" spans="1:16" ht="15">
      <c r="A148" s="234"/>
      <c r="B148" s="234"/>
      <c r="C148" s="129" t="s">
        <v>101</v>
      </c>
      <c r="D148" s="235"/>
      <c r="E148" s="241"/>
      <c r="F148" s="132"/>
      <c r="G148" s="132"/>
      <c r="H148" s="233"/>
      <c r="I148" s="237"/>
      <c r="J148" s="134"/>
      <c r="K148" s="238"/>
      <c r="L148" s="238"/>
      <c r="M148" s="239"/>
      <c r="N148" s="239"/>
      <c r="O148" s="239"/>
      <c r="P148" s="239"/>
    </row>
    <row r="149" spans="1:16" ht="15">
      <c r="A149" s="234"/>
      <c r="B149" s="234"/>
      <c r="C149" s="129" t="s">
        <v>705</v>
      </c>
      <c r="D149" s="235"/>
      <c r="E149" s="236"/>
      <c r="F149" s="132"/>
      <c r="G149" s="132"/>
      <c r="H149" s="233"/>
      <c r="I149" s="237"/>
      <c r="J149" s="134"/>
      <c r="K149" s="238"/>
      <c r="L149" s="238"/>
      <c r="M149" s="239"/>
      <c r="N149" s="240"/>
      <c r="O149" s="239"/>
      <c r="P149" s="476"/>
    </row>
    <row r="150" spans="1:16" ht="15">
      <c r="A150" s="234"/>
      <c r="B150" s="234"/>
      <c r="C150" s="129" t="s">
        <v>694</v>
      </c>
      <c r="D150" s="235"/>
      <c r="E150" s="236"/>
      <c r="F150" s="132"/>
      <c r="G150" s="132"/>
      <c r="H150" s="233"/>
      <c r="I150" s="237"/>
      <c r="J150" s="134"/>
      <c r="K150" s="238"/>
      <c r="L150" s="238"/>
      <c r="M150" s="239"/>
      <c r="N150" s="240"/>
      <c r="O150" s="239"/>
      <c r="P150" s="476"/>
    </row>
    <row r="151" spans="1:16" ht="12.75" customHeight="1">
      <c r="A151" s="234"/>
      <c r="B151" s="234"/>
      <c r="C151" s="129" t="s">
        <v>102</v>
      </c>
      <c r="D151" s="235"/>
      <c r="E151" s="243"/>
      <c r="F151" s="132"/>
      <c r="G151" s="132"/>
      <c r="H151" s="233"/>
      <c r="I151" s="237"/>
      <c r="J151" s="134"/>
      <c r="K151" s="238"/>
      <c r="L151" s="238"/>
      <c r="M151" s="239"/>
      <c r="N151" s="240"/>
      <c r="O151" s="239"/>
      <c r="P151" s="240"/>
    </row>
    <row r="152" spans="1:16" ht="12.75" customHeight="1">
      <c r="A152" s="234"/>
      <c r="B152" s="234"/>
      <c r="C152" s="129" t="s">
        <v>103</v>
      </c>
      <c r="D152" s="235"/>
      <c r="E152" s="243"/>
      <c r="F152" s="132"/>
      <c r="G152" s="132"/>
      <c r="H152" s="233"/>
      <c r="I152" s="237"/>
      <c r="J152" s="134"/>
      <c r="K152" s="238"/>
      <c r="L152" s="238"/>
      <c r="M152" s="239"/>
      <c r="N152" s="239"/>
      <c r="O152" s="239"/>
      <c r="P152" s="239"/>
    </row>
    <row r="153" spans="1:16" ht="12.75" customHeight="1">
      <c r="A153" s="234"/>
      <c r="B153" s="234"/>
      <c r="C153" s="234"/>
      <c r="D153" s="234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234"/>
    </row>
    <row r="154" spans="1:16" ht="12.75" customHeight="1">
      <c r="A154" s="234"/>
      <c r="B154" s="234"/>
      <c r="C154" s="354"/>
      <c r="D154" s="354"/>
      <c r="E154" s="354"/>
      <c r="F154" s="354"/>
      <c r="G154" s="354"/>
      <c r="H154" s="354"/>
      <c r="I154" s="354"/>
      <c r="J154" s="354"/>
      <c r="K154" s="354"/>
      <c r="L154" s="354"/>
      <c r="M154" s="354"/>
      <c r="N154" s="354"/>
      <c r="O154" s="354"/>
      <c r="P154" s="354"/>
    </row>
    <row r="155" spans="1:16" ht="12.75" customHeight="1" thickBot="1">
      <c r="A155" s="234"/>
      <c r="B155" s="234"/>
      <c r="C155" s="355"/>
      <c r="D155" s="356"/>
      <c r="E155" s="357"/>
      <c r="F155" s="357"/>
      <c r="G155" s="355"/>
      <c r="H155" s="356"/>
      <c r="I155" s="356"/>
      <c r="J155" s="356"/>
      <c r="K155" s="356"/>
      <c r="L155" s="356"/>
      <c r="M155" s="356"/>
      <c r="N155" s="356"/>
      <c r="O155" s="358"/>
      <c r="P155" s="358"/>
    </row>
    <row r="156" spans="1:16" ht="12.75" customHeight="1">
      <c r="A156" s="234"/>
      <c r="B156" s="234"/>
      <c r="C156" s="359"/>
      <c r="D156" s="359"/>
      <c r="E156" s="357"/>
      <c r="F156" s="357"/>
      <c r="G156" s="357"/>
      <c r="H156" s="359"/>
      <c r="I156" s="359"/>
      <c r="J156" s="357"/>
      <c r="K156" s="357"/>
      <c r="L156" s="357"/>
      <c r="M156" s="359"/>
      <c r="N156" s="359"/>
      <c r="O156" s="358"/>
      <c r="P156" s="358"/>
    </row>
    <row r="157" spans="1:16" ht="12.75" customHeight="1">
      <c r="A157" s="234"/>
      <c r="B157" s="234"/>
      <c r="C157" s="360"/>
      <c r="D157" s="360"/>
      <c r="E157" s="357"/>
      <c r="F157" s="357"/>
      <c r="G157" s="357"/>
      <c r="H157" s="360"/>
      <c r="I157" s="360"/>
      <c r="J157" s="357"/>
      <c r="K157" s="357"/>
      <c r="L157" s="357"/>
      <c r="M157" s="360"/>
      <c r="N157" s="360"/>
      <c r="O157" s="358"/>
      <c r="P157" s="358"/>
    </row>
    <row r="158" spans="1:16" ht="12.75" customHeight="1">
      <c r="A158" s="234"/>
      <c r="B158" s="234"/>
      <c r="C158" s="361"/>
      <c r="D158" s="362"/>
      <c r="E158" s="357"/>
      <c r="F158" s="357"/>
      <c r="G158" s="357"/>
      <c r="H158" s="357"/>
      <c r="I158" s="358"/>
      <c r="J158" s="358"/>
      <c r="K158" s="358"/>
      <c r="L158" s="358"/>
      <c r="M158" s="358"/>
      <c r="N158" s="358"/>
      <c r="O158" s="358"/>
      <c r="P158" s="358"/>
    </row>
    <row r="159" spans="1:16" ht="12.75" customHeight="1">
      <c r="A159" s="234"/>
      <c r="B159" s="234"/>
      <c r="C159" s="503"/>
      <c r="D159" s="503"/>
      <c r="E159" s="357"/>
      <c r="F159" s="357"/>
      <c r="G159" s="357"/>
      <c r="H159" s="357"/>
      <c r="I159" s="507"/>
      <c r="J159" s="507"/>
      <c r="K159" s="507"/>
      <c r="L159" s="358"/>
      <c r="M159" s="357"/>
      <c r="N159" s="357"/>
      <c r="O159" s="357"/>
      <c r="P159" s="354"/>
    </row>
    <row r="160" spans="1:16" ht="12.75" customHeight="1">
      <c r="A160" s="234"/>
      <c r="B160" s="234"/>
      <c r="C160" s="357"/>
      <c r="D160" s="357"/>
      <c r="E160" s="357"/>
      <c r="F160" s="357"/>
      <c r="G160" s="357"/>
      <c r="H160" s="357"/>
      <c r="I160" s="357"/>
      <c r="J160" s="357"/>
      <c r="K160" s="357"/>
      <c r="L160" s="357"/>
      <c r="M160" s="357"/>
      <c r="N160" s="357"/>
      <c r="O160" s="357"/>
      <c r="P160" s="354"/>
    </row>
    <row r="161" spans="1:16" ht="12.75" customHeight="1">
      <c r="A161" s="234"/>
      <c r="B161" s="234"/>
      <c r="C161" s="357"/>
      <c r="D161" s="357"/>
      <c r="E161" s="357"/>
      <c r="F161" s="357"/>
      <c r="G161" s="357"/>
      <c r="H161" s="357"/>
      <c r="I161" s="357"/>
      <c r="J161" s="357"/>
      <c r="K161" s="357"/>
      <c r="L161" s="357"/>
      <c r="M161" s="357"/>
      <c r="N161" s="357"/>
      <c r="O161" s="357"/>
      <c r="P161" s="354"/>
    </row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8" spans="1:16" s="364" customFormat="1" ht="14.25">
      <c r="A548" s="363"/>
      <c r="B548" s="363"/>
      <c r="C548" s="121"/>
      <c r="D548" s="121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</row>
  </sheetData>
  <sheetProtection/>
  <mergeCells count="11">
    <mergeCell ref="F17:F19"/>
    <mergeCell ref="G17:G19"/>
    <mergeCell ref="L17:L19"/>
    <mergeCell ref="B16:B19"/>
    <mergeCell ref="C159:D159"/>
    <mergeCell ref="I159:K159"/>
    <mergeCell ref="A16:A19"/>
    <mergeCell ref="F16:K16"/>
    <mergeCell ref="J17:J19"/>
    <mergeCell ref="D16:D19"/>
    <mergeCell ref="E16:E19"/>
  </mergeCells>
  <conditionalFormatting sqref="L144:P144 L146:P146">
    <cfRule type="expression" priority="6" dxfId="0" stopIfTrue="1">
      <formula>#REF!</formula>
    </cfRule>
  </conditionalFormatting>
  <conditionalFormatting sqref="C143">
    <cfRule type="expression" priority="7" dxfId="0" stopIfTrue="1">
      <formula>#REF!</formula>
    </cfRule>
  </conditionalFormatting>
  <conditionalFormatting sqref="B141:B144 B146:B161">
    <cfRule type="expression" priority="9" dxfId="0" stopIfTrue="1">
      <formula>#REF!</formula>
    </cfRule>
  </conditionalFormatting>
  <printOptions horizontalCentered="1"/>
  <pageMargins left="0.1968503937007874" right="0.1968503937007874" top="0.4330708661417323" bottom="0.5905511811023623" header="0.1968503937007874" footer="0.35433070866141736"/>
  <pageSetup horizontalDpi="300" verticalDpi="300" orientation="landscape" paperSize="9" scale="55" r:id="rId1"/>
  <headerFooter scaleWithDoc="0" alignWithMargins="0">
    <oddFooter>&amp;R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540"/>
  <sheetViews>
    <sheetView zoomScale="80" zoomScaleNormal="80" zoomScalePageLayoutView="0" workbookViewId="0" topLeftCell="C1">
      <selection activeCell="C16" sqref="C16:P143"/>
    </sheetView>
  </sheetViews>
  <sheetFormatPr defaultColWidth="8.8515625" defaultRowHeight="12.75"/>
  <cols>
    <col min="1" max="1" width="6.57421875" style="363" customWidth="1"/>
    <col min="2" max="2" width="11.8515625" style="363" customWidth="1"/>
    <col min="3" max="3" width="67.7109375" style="121" customWidth="1"/>
    <col min="4" max="4" width="8.28125" style="121" customWidth="1"/>
    <col min="5" max="5" width="8.140625" style="121" customWidth="1"/>
    <col min="6" max="6" width="12.00390625" style="121" customWidth="1"/>
    <col min="7" max="7" width="9.140625" style="121" customWidth="1"/>
    <col min="8" max="8" width="8.00390625" style="121" customWidth="1"/>
    <col min="9" max="9" width="9.8515625" style="121" customWidth="1"/>
    <col min="10" max="10" width="11.00390625" style="121" customWidth="1"/>
    <col min="11" max="11" width="11.8515625" style="121" customWidth="1"/>
    <col min="12" max="12" width="15.421875" style="121" customWidth="1"/>
    <col min="13" max="13" width="11.7109375" style="121" customWidth="1"/>
    <col min="14" max="14" width="13.57421875" style="121" customWidth="1"/>
    <col min="15" max="15" width="11.421875" style="121" customWidth="1"/>
    <col min="16" max="16" width="13.28125" style="121" customWidth="1"/>
    <col min="17" max="16384" width="8.8515625" style="121" customWidth="1"/>
  </cols>
  <sheetData>
    <row r="1" spans="1:16" ht="15">
      <c r="A1" s="270"/>
      <c r="B1" s="270"/>
      <c r="C1" s="270"/>
      <c r="D1" s="276" t="s">
        <v>19</v>
      </c>
      <c r="E1" s="270"/>
      <c r="F1" s="270"/>
      <c r="G1" s="270"/>
      <c r="H1" s="270"/>
      <c r="I1" s="270"/>
      <c r="J1" s="274"/>
      <c r="K1" s="277"/>
      <c r="L1" s="277"/>
      <c r="M1" s="277"/>
      <c r="N1" s="277"/>
      <c r="O1" s="270"/>
      <c r="P1" s="270"/>
    </row>
    <row r="2" spans="1:16" ht="13.5" customHeight="1">
      <c r="A2" s="270"/>
      <c r="B2" s="270"/>
      <c r="C2" s="270"/>
      <c r="D2" s="278"/>
      <c r="E2" s="270"/>
      <c r="F2" s="270"/>
      <c r="G2" s="270"/>
      <c r="H2" s="270"/>
      <c r="I2" s="270"/>
      <c r="J2" s="274"/>
      <c r="K2" s="277"/>
      <c r="L2" s="277"/>
      <c r="M2" s="277"/>
      <c r="N2" s="277"/>
      <c r="O2" s="270"/>
      <c r="P2" s="270"/>
    </row>
    <row r="3" spans="1:16" ht="15">
      <c r="A3" s="270"/>
      <c r="B3" s="270"/>
      <c r="C3" s="270"/>
      <c r="D3" s="276" t="s">
        <v>47</v>
      </c>
      <c r="E3" s="270"/>
      <c r="F3" s="270"/>
      <c r="G3" s="270"/>
      <c r="H3" s="270"/>
      <c r="I3" s="270"/>
      <c r="J3" s="274"/>
      <c r="K3" s="277"/>
      <c r="L3" s="277"/>
      <c r="M3" s="277"/>
      <c r="N3" s="277"/>
      <c r="O3" s="270"/>
      <c r="P3" s="270"/>
    </row>
    <row r="4" spans="1:16" ht="15">
      <c r="A4" s="270"/>
      <c r="B4" s="270"/>
      <c r="C4" s="270"/>
      <c r="D4" s="276"/>
      <c r="E4" s="270"/>
      <c r="F4" s="270"/>
      <c r="G4" s="270"/>
      <c r="H4" s="270"/>
      <c r="I4" s="270"/>
      <c r="J4" s="274"/>
      <c r="K4" s="277"/>
      <c r="L4" s="277"/>
      <c r="M4" s="277"/>
      <c r="N4" s="277"/>
      <c r="O4" s="270"/>
      <c r="P4" s="270"/>
    </row>
    <row r="5" spans="1:16" ht="15">
      <c r="A5" s="270"/>
      <c r="B5" s="270"/>
      <c r="C5" s="279" t="s">
        <v>194</v>
      </c>
      <c r="D5" s="270"/>
      <c r="E5" s="279"/>
      <c r="F5" s="270"/>
      <c r="G5" s="270"/>
      <c r="H5" s="270"/>
      <c r="I5" s="270"/>
      <c r="J5" s="280"/>
      <c r="K5" s="280"/>
      <c r="L5" s="280"/>
      <c r="M5" s="280"/>
      <c r="N5" s="270"/>
      <c r="O5" s="270"/>
      <c r="P5" s="270"/>
    </row>
    <row r="6" spans="1:16" ht="15">
      <c r="A6" s="270"/>
      <c r="B6" s="270"/>
      <c r="C6" s="281" t="s">
        <v>88</v>
      </c>
      <c r="D6" s="270"/>
      <c r="E6" s="279"/>
      <c r="F6" s="270"/>
      <c r="G6" s="270"/>
      <c r="H6" s="270"/>
      <c r="I6" s="270"/>
      <c r="J6" s="280"/>
      <c r="K6" s="280"/>
      <c r="L6" s="280"/>
      <c r="M6" s="280"/>
      <c r="N6" s="270"/>
      <c r="O6" s="270"/>
      <c r="P6" s="270"/>
    </row>
    <row r="7" spans="1:16" ht="14.25">
      <c r="A7" s="270"/>
      <c r="B7" s="270"/>
      <c r="C7" s="270" t="s">
        <v>674</v>
      </c>
      <c r="D7" s="270"/>
      <c r="E7" s="270"/>
      <c r="F7" s="270"/>
      <c r="G7" s="270"/>
      <c r="H7" s="270"/>
      <c r="I7" s="270"/>
      <c r="J7" s="280"/>
      <c r="K7" s="280"/>
      <c r="L7" s="280"/>
      <c r="M7" s="280"/>
      <c r="N7" s="270"/>
      <c r="O7" s="270"/>
      <c r="P7" s="270"/>
    </row>
    <row r="8" spans="1:16" ht="14.25">
      <c r="A8" s="270"/>
      <c r="B8" s="270"/>
      <c r="C8" s="281" t="s">
        <v>195</v>
      </c>
      <c r="D8" s="270"/>
      <c r="E8" s="270"/>
      <c r="F8" s="270"/>
      <c r="G8" s="270"/>
      <c r="H8" s="270"/>
      <c r="I8" s="270"/>
      <c r="J8" s="280"/>
      <c r="K8" s="280"/>
      <c r="L8" s="280"/>
      <c r="M8" s="280"/>
      <c r="N8" s="270"/>
      <c r="O8" s="270"/>
      <c r="P8" s="270"/>
    </row>
    <row r="9" spans="1:16" ht="15">
      <c r="A9" s="282"/>
      <c r="B9" s="282"/>
      <c r="C9" s="270" t="s">
        <v>704</v>
      </c>
      <c r="D9" s="270"/>
      <c r="E9" s="270"/>
      <c r="F9" s="283"/>
      <c r="G9" s="283"/>
      <c r="H9" s="270"/>
      <c r="I9" s="270"/>
      <c r="J9" s="280"/>
      <c r="K9" s="280"/>
      <c r="L9" s="280"/>
      <c r="M9" s="280"/>
      <c r="N9" s="270"/>
      <c r="O9" s="270"/>
      <c r="P9" s="270"/>
    </row>
    <row r="10" spans="1:16" ht="15">
      <c r="A10" s="284"/>
      <c r="B10" s="284"/>
      <c r="C10" s="285"/>
      <c r="D10" s="280"/>
      <c r="E10" s="280"/>
      <c r="F10" s="280"/>
      <c r="G10" s="280"/>
      <c r="H10" s="280"/>
      <c r="I10" s="280"/>
      <c r="J10" s="280"/>
      <c r="K10" s="280"/>
      <c r="L10" s="280"/>
      <c r="M10" s="286"/>
      <c r="N10" s="287"/>
      <c r="O10" s="288"/>
      <c r="P10" s="286"/>
    </row>
    <row r="11" spans="1:16" ht="15">
      <c r="A11" s="284"/>
      <c r="B11" s="284"/>
      <c r="C11" s="285"/>
      <c r="D11" s="280"/>
      <c r="E11" s="280"/>
      <c r="F11" s="280"/>
      <c r="G11" s="280"/>
      <c r="H11" s="280"/>
      <c r="I11" s="280"/>
      <c r="J11" s="280"/>
      <c r="K11" s="280"/>
      <c r="L11" s="280"/>
      <c r="M11" s="286"/>
      <c r="N11" s="287"/>
      <c r="O11" s="288"/>
      <c r="P11" s="286"/>
    </row>
    <row r="12" spans="1:16" ht="15">
      <c r="A12" s="284"/>
      <c r="B12" s="284"/>
      <c r="C12" s="289" t="s">
        <v>87</v>
      </c>
      <c r="D12" s="280"/>
      <c r="E12" s="280"/>
      <c r="F12" s="290">
        <f>P143</f>
        <v>0</v>
      </c>
      <c r="G12" s="286" t="s">
        <v>50</v>
      </c>
      <c r="H12" s="280"/>
      <c r="I12" s="280"/>
      <c r="J12" s="280"/>
      <c r="K12" s="280"/>
      <c r="L12" s="280"/>
      <c r="M12" s="286"/>
      <c r="N12" s="287"/>
      <c r="O12" s="288"/>
      <c r="P12" s="286"/>
    </row>
    <row r="13" spans="1:16" ht="15">
      <c r="A13" s="284"/>
      <c r="B13" s="284"/>
      <c r="C13" s="285"/>
      <c r="D13" s="280"/>
      <c r="E13" s="280"/>
      <c r="F13" s="280"/>
      <c r="G13" s="280"/>
      <c r="H13" s="280"/>
      <c r="I13" s="280"/>
      <c r="J13" s="280"/>
      <c r="K13" s="280"/>
      <c r="L13" s="280"/>
      <c r="M13" s="286"/>
      <c r="N13" s="287"/>
      <c r="O13" s="288"/>
      <c r="P13" s="286"/>
    </row>
    <row r="14" spans="1:16" ht="15">
      <c r="A14" s="284"/>
      <c r="B14" s="284"/>
      <c r="C14" s="291" t="s">
        <v>703</v>
      </c>
      <c r="D14" s="280"/>
      <c r="E14" s="280"/>
      <c r="F14" s="280"/>
      <c r="G14" s="280"/>
      <c r="H14" s="280"/>
      <c r="I14" s="280"/>
      <c r="J14" s="280"/>
      <c r="K14" s="280"/>
      <c r="L14" s="280"/>
      <c r="M14" s="286"/>
      <c r="N14" s="287"/>
      <c r="O14" s="288"/>
      <c r="P14" s="286"/>
    </row>
    <row r="15" spans="1:16" ht="15">
      <c r="A15" s="292"/>
      <c r="B15" s="292"/>
      <c r="C15" s="293"/>
      <c r="D15" s="294"/>
      <c r="E15" s="294"/>
      <c r="F15" s="294"/>
      <c r="G15" s="294"/>
      <c r="H15" s="294"/>
      <c r="I15" s="294"/>
      <c r="J15" s="294"/>
      <c r="K15" s="294"/>
      <c r="L15" s="294"/>
      <c r="M15" s="295"/>
      <c r="N15" s="296"/>
      <c r="O15" s="297"/>
      <c r="P15" s="295"/>
    </row>
    <row r="16" spans="1:16" ht="25.5" customHeight="1">
      <c r="A16" s="508" t="s">
        <v>89</v>
      </c>
      <c r="B16" s="504" t="s">
        <v>48</v>
      </c>
      <c r="C16" s="677"/>
      <c r="D16" s="676" t="s">
        <v>95</v>
      </c>
      <c r="E16" s="676" t="s">
        <v>94</v>
      </c>
      <c r="F16" s="678" t="s">
        <v>97</v>
      </c>
      <c r="G16" s="679"/>
      <c r="H16" s="679"/>
      <c r="I16" s="679"/>
      <c r="J16" s="679"/>
      <c r="K16" s="679"/>
      <c r="L16" s="680"/>
      <c r="M16" s="680"/>
      <c r="N16" s="680" t="s">
        <v>91</v>
      </c>
      <c r="O16" s="680"/>
      <c r="P16" s="677"/>
    </row>
    <row r="17" spans="1:16" ht="12.75" customHeight="1">
      <c r="A17" s="509"/>
      <c r="B17" s="505"/>
      <c r="C17" s="680" t="s">
        <v>51</v>
      </c>
      <c r="D17" s="681"/>
      <c r="E17" s="681"/>
      <c r="F17" s="682" t="s">
        <v>92</v>
      </c>
      <c r="G17" s="683" t="s">
        <v>99</v>
      </c>
      <c r="H17" s="444" t="s">
        <v>52</v>
      </c>
      <c r="I17" s="444"/>
      <c r="J17" s="675" t="s">
        <v>100</v>
      </c>
      <c r="K17" s="680"/>
      <c r="L17" s="684" t="s">
        <v>98</v>
      </c>
      <c r="M17" s="444" t="s">
        <v>52</v>
      </c>
      <c r="N17" s="444" t="s">
        <v>53</v>
      </c>
      <c r="O17" s="680" t="s">
        <v>54</v>
      </c>
      <c r="P17" s="680"/>
    </row>
    <row r="18" spans="1:16" ht="15" customHeight="1">
      <c r="A18" s="509"/>
      <c r="B18" s="505"/>
      <c r="C18" s="680"/>
      <c r="D18" s="681"/>
      <c r="E18" s="681"/>
      <c r="F18" s="682"/>
      <c r="G18" s="679"/>
      <c r="H18" s="444" t="s">
        <v>56</v>
      </c>
      <c r="I18" s="444" t="s">
        <v>53</v>
      </c>
      <c r="J18" s="675"/>
      <c r="K18" s="680" t="s">
        <v>93</v>
      </c>
      <c r="L18" s="685"/>
      <c r="M18" s="444" t="s">
        <v>56</v>
      </c>
      <c r="N18" s="444"/>
      <c r="O18" s="680" t="s">
        <v>57</v>
      </c>
      <c r="P18" s="680" t="s">
        <v>55</v>
      </c>
    </row>
    <row r="19" spans="1:16" ht="68.25" customHeight="1">
      <c r="A19" s="510"/>
      <c r="B19" s="506"/>
      <c r="C19" s="124"/>
      <c r="D19" s="681"/>
      <c r="E19" s="681"/>
      <c r="F19" s="682"/>
      <c r="G19" s="679"/>
      <c r="H19" s="444" t="s">
        <v>96</v>
      </c>
      <c r="I19" s="444" t="s">
        <v>96</v>
      </c>
      <c r="J19" s="675"/>
      <c r="K19" s="124" t="s">
        <v>50</v>
      </c>
      <c r="L19" s="685"/>
      <c r="M19" s="680" t="s">
        <v>96</v>
      </c>
      <c r="N19" s="680" t="s">
        <v>96</v>
      </c>
      <c r="O19" s="680" t="s">
        <v>96</v>
      </c>
      <c r="P19" s="680" t="s">
        <v>96</v>
      </c>
    </row>
    <row r="20" spans="1:16" s="380" customFormat="1" ht="11.25">
      <c r="A20" s="271">
        <v>1</v>
      </c>
      <c r="B20" s="271">
        <v>2</v>
      </c>
      <c r="C20" s="271">
        <v>3</v>
      </c>
      <c r="D20" s="271">
        <v>4</v>
      </c>
      <c r="E20" s="272">
        <v>5</v>
      </c>
      <c r="F20" s="273">
        <v>6</v>
      </c>
      <c r="G20" s="272">
        <v>7</v>
      </c>
      <c r="H20" s="271">
        <v>8</v>
      </c>
      <c r="I20" s="271">
        <v>9</v>
      </c>
      <c r="J20" s="271">
        <v>10</v>
      </c>
      <c r="K20" s="271">
        <v>11</v>
      </c>
      <c r="L20" s="686">
        <v>12</v>
      </c>
      <c r="M20" s="687">
        <v>13</v>
      </c>
      <c r="N20" s="271">
        <v>14</v>
      </c>
      <c r="O20" s="271">
        <v>15</v>
      </c>
      <c r="P20" s="271">
        <v>16</v>
      </c>
    </row>
    <row r="21" spans="1:16" ht="15">
      <c r="A21" s="124"/>
      <c r="B21" s="124"/>
      <c r="C21" s="267" t="s">
        <v>363</v>
      </c>
      <c r="D21" s="124"/>
      <c r="E21" s="247"/>
      <c r="F21" s="246"/>
      <c r="G21" s="247"/>
      <c r="H21" s="124"/>
      <c r="I21" s="124"/>
      <c r="J21" s="124"/>
      <c r="K21" s="124"/>
      <c r="L21" s="443"/>
      <c r="M21" s="444"/>
      <c r="N21" s="124"/>
      <c r="O21" s="124"/>
      <c r="P21" s="124"/>
    </row>
    <row r="22" spans="1:16" ht="15.75" customHeight="1">
      <c r="A22" s="105"/>
      <c r="B22" s="117"/>
      <c r="C22" s="257" t="s">
        <v>353</v>
      </c>
      <c r="D22" s="105" t="s">
        <v>110</v>
      </c>
      <c r="E22" s="105">
        <v>28.4</v>
      </c>
      <c r="F22" s="470"/>
      <c r="G22" s="469"/>
      <c r="H22" s="471"/>
      <c r="I22" s="316"/>
      <c r="J22" s="472"/>
      <c r="K22" s="340"/>
      <c r="L22" s="340"/>
      <c r="M22" s="340"/>
      <c r="N22" s="340"/>
      <c r="O22" s="340"/>
      <c r="P22" s="340"/>
    </row>
    <row r="23" spans="1:16" ht="15.75" customHeight="1">
      <c r="A23" s="105"/>
      <c r="B23" s="117"/>
      <c r="C23" s="268" t="s">
        <v>368</v>
      </c>
      <c r="D23" s="105" t="s">
        <v>61</v>
      </c>
      <c r="E23" s="105">
        <v>305.5</v>
      </c>
      <c r="F23" s="375"/>
      <c r="G23" s="124"/>
      <c r="H23" s="233"/>
      <c r="I23" s="316"/>
      <c r="J23" s="124"/>
      <c r="K23" s="340"/>
      <c r="L23" s="340"/>
      <c r="M23" s="340"/>
      <c r="N23" s="340"/>
      <c r="O23" s="340"/>
      <c r="P23" s="340"/>
    </row>
    <row r="24" spans="1:16" ht="15.75" customHeight="1">
      <c r="A24" s="105"/>
      <c r="B24" s="117" t="s">
        <v>249</v>
      </c>
      <c r="C24" s="268" t="s">
        <v>352</v>
      </c>
      <c r="D24" s="105" t="s">
        <v>163</v>
      </c>
      <c r="E24" s="105">
        <v>5.1</v>
      </c>
      <c r="F24" s="375"/>
      <c r="G24" s="124"/>
      <c r="H24" s="233"/>
      <c r="I24" s="316"/>
      <c r="J24" s="124"/>
      <c r="K24" s="340"/>
      <c r="L24" s="340"/>
      <c r="M24" s="340"/>
      <c r="N24" s="340"/>
      <c r="O24" s="340"/>
      <c r="P24" s="340"/>
    </row>
    <row r="25" spans="1:16" ht="15.75" customHeight="1">
      <c r="A25" s="105"/>
      <c r="B25" s="117"/>
      <c r="C25" s="257" t="s">
        <v>354</v>
      </c>
      <c r="D25" s="105" t="s">
        <v>110</v>
      </c>
      <c r="E25" s="105">
        <v>30.5</v>
      </c>
      <c r="F25" s="470"/>
      <c r="G25" s="469"/>
      <c r="H25" s="471"/>
      <c r="I25" s="125"/>
      <c r="J25" s="474"/>
      <c r="K25" s="340"/>
      <c r="L25" s="340"/>
      <c r="M25" s="340"/>
      <c r="N25" s="340"/>
      <c r="O25" s="340"/>
      <c r="P25" s="340"/>
    </row>
    <row r="26" spans="1:16" ht="15.75" customHeight="1">
      <c r="A26" s="105"/>
      <c r="B26" s="117"/>
      <c r="C26" s="268" t="s">
        <v>355</v>
      </c>
      <c r="D26" s="105" t="s">
        <v>61</v>
      </c>
      <c r="E26" s="105">
        <v>75</v>
      </c>
      <c r="F26" s="314"/>
      <c r="G26" s="315"/>
      <c r="H26" s="233"/>
      <c r="I26" s="125"/>
      <c r="J26" s="124"/>
      <c r="K26" s="340"/>
      <c r="L26" s="340"/>
      <c r="M26" s="340"/>
      <c r="N26" s="340"/>
      <c r="O26" s="340"/>
      <c r="P26" s="340"/>
    </row>
    <row r="27" spans="1:16" ht="15.75" customHeight="1">
      <c r="A27" s="105"/>
      <c r="B27" s="117"/>
      <c r="C27" s="268" t="s">
        <v>352</v>
      </c>
      <c r="D27" s="105" t="s">
        <v>163</v>
      </c>
      <c r="E27" s="105">
        <v>2.9</v>
      </c>
      <c r="F27" s="375"/>
      <c r="G27" s="124"/>
      <c r="H27" s="233"/>
      <c r="I27" s="316"/>
      <c r="J27" s="124"/>
      <c r="K27" s="340"/>
      <c r="L27" s="340"/>
      <c r="M27" s="340"/>
      <c r="N27" s="340"/>
      <c r="O27" s="340"/>
      <c r="P27" s="340"/>
    </row>
    <row r="28" spans="1:16" ht="15.75" customHeight="1">
      <c r="A28" s="105"/>
      <c r="B28" s="117"/>
      <c r="C28" s="268" t="s">
        <v>356</v>
      </c>
      <c r="D28" s="105" t="s">
        <v>110</v>
      </c>
      <c r="E28" s="105">
        <v>35</v>
      </c>
      <c r="F28" s="375"/>
      <c r="G28" s="124"/>
      <c r="H28" s="233"/>
      <c r="I28" s="125"/>
      <c r="J28" s="124"/>
      <c r="K28" s="340"/>
      <c r="L28" s="340"/>
      <c r="M28" s="340"/>
      <c r="N28" s="340"/>
      <c r="O28" s="340"/>
      <c r="P28" s="340"/>
    </row>
    <row r="29" spans="1:16" ht="15.75" customHeight="1">
      <c r="A29" s="105"/>
      <c r="B29" s="117"/>
      <c r="C29" s="268" t="s">
        <v>357</v>
      </c>
      <c r="D29" s="105" t="s">
        <v>110</v>
      </c>
      <c r="E29" s="105">
        <v>21</v>
      </c>
      <c r="F29" s="375"/>
      <c r="G29" s="124"/>
      <c r="H29" s="233"/>
      <c r="I29" s="125"/>
      <c r="J29" s="124"/>
      <c r="K29" s="340"/>
      <c r="L29" s="340"/>
      <c r="M29" s="340"/>
      <c r="N29" s="340"/>
      <c r="O29" s="340"/>
      <c r="P29" s="340"/>
    </row>
    <row r="30" spans="1:16" ht="15.75" customHeight="1">
      <c r="A30" s="105"/>
      <c r="B30" s="117"/>
      <c r="C30" s="268" t="s">
        <v>358</v>
      </c>
      <c r="D30" s="105" t="s">
        <v>163</v>
      </c>
      <c r="E30" s="105">
        <v>3.5</v>
      </c>
      <c r="F30" s="375"/>
      <c r="G30" s="124"/>
      <c r="H30" s="233"/>
      <c r="I30" s="473"/>
      <c r="J30" s="124"/>
      <c r="K30" s="340"/>
      <c r="L30" s="340"/>
      <c r="M30" s="340"/>
      <c r="N30" s="340"/>
      <c r="O30" s="340"/>
      <c r="P30" s="340"/>
    </row>
    <row r="31" spans="1:16" ht="15.75" customHeight="1">
      <c r="A31" s="105"/>
      <c r="B31" s="117"/>
      <c r="C31" s="257" t="s">
        <v>359</v>
      </c>
      <c r="D31" s="105" t="s">
        <v>173</v>
      </c>
      <c r="E31" s="105">
        <v>1</v>
      </c>
      <c r="F31" s="375"/>
      <c r="G31" s="474"/>
      <c r="H31" s="471"/>
      <c r="I31" s="125"/>
      <c r="J31" s="124"/>
      <c r="K31" s="340"/>
      <c r="L31" s="340"/>
      <c r="M31" s="340"/>
      <c r="N31" s="340"/>
      <c r="O31" s="340"/>
      <c r="P31" s="340"/>
    </row>
    <row r="32" spans="1:16" ht="15.75" customHeight="1">
      <c r="A32" s="105"/>
      <c r="B32" s="117"/>
      <c r="C32" s="268" t="s">
        <v>369</v>
      </c>
      <c r="D32" s="105" t="s">
        <v>61</v>
      </c>
      <c r="E32" s="105">
        <v>15.5</v>
      </c>
      <c r="F32" s="375"/>
      <c r="G32" s="124"/>
      <c r="H32" s="233"/>
      <c r="I32" s="377"/>
      <c r="J32" s="124"/>
      <c r="K32" s="340"/>
      <c r="L32" s="340"/>
      <c r="M32" s="340"/>
      <c r="N32" s="340"/>
      <c r="O32" s="340"/>
      <c r="P32" s="340"/>
    </row>
    <row r="33" spans="1:16" ht="15.75" customHeight="1">
      <c r="A33" s="105"/>
      <c r="B33" s="117"/>
      <c r="C33" s="268" t="s">
        <v>370</v>
      </c>
      <c r="D33" s="105" t="s">
        <v>61</v>
      </c>
      <c r="E33" s="105">
        <v>111</v>
      </c>
      <c r="F33" s="375"/>
      <c r="G33" s="124"/>
      <c r="H33" s="233"/>
      <c r="I33" s="377"/>
      <c r="J33" s="124"/>
      <c r="K33" s="340"/>
      <c r="L33" s="340"/>
      <c r="M33" s="340"/>
      <c r="N33" s="340"/>
      <c r="O33" s="340"/>
      <c r="P33" s="340"/>
    </row>
    <row r="34" spans="1:16" ht="15.75" customHeight="1">
      <c r="A34" s="105"/>
      <c r="B34" s="117"/>
      <c r="C34" s="268" t="s">
        <v>352</v>
      </c>
      <c r="D34" s="105" t="s">
        <v>163</v>
      </c>
      <c r="E34" s="105">
        <v>0.3</v>
      </c>
      <c r="F34" s="375"/>
      <c r="G34" s="124"/>
      <c r="H34" s="233"/>
      <c r="I34" s="316"/>
      <c r="J34" s="124"/>
      <c r="K34" s="340"/>
      <c r="L34" s="340"/>
      <c r="M34" s="340"/>
      <c r="N34" s="340"/>
      <c r="O34" s="340"/>
      <c r="P34" s="340"/>
    </row>
    <row r="35" spans="1:16" ht="15.75" customHeight="1">
      <c r="A35" s="105"/>
      <c r="B35" s="117"/>
      <c r="C35" s="268" t="s">
        <v>360</v>
      </c>
      <c r="D35" s="105" t="s">
        <v>110</v>
      </c>
      <c r="E35" s="105">
        <v>78</v>
      </c>
      <c r="F35" s="375"/>
      <c r="G35" s="124"/>
      <c r="H35" s="233"/>
      <c r="I35" s="475"/>
      <c r="J35" s="124"/>
      <c r="K35" s="340"/>
      <c r="L35" s="340"/>
      <c r="M35" s="340"/>
      <c r="N35" s="340"/>
      <c r="O35" s="340"/>
      <c r="P35" s="340"/>
    </row>
    <row r="36" spans="1:16" ht="15.75" customHeight="1">
      <c r="A36" s="105"/>
      <c r="B36" s="117"/>
      <c r="C36" s="257" t="s">
        <v>361</v>
      </c>
      <c r="D36" s="105" t="s">
        <v>110</v>
      </c>
      <c r="E36" s="105">
        <v>24.7</v>
      </c>
      <c r="F36" s="470"/>
      <c r="G36" s="469"/>
      <c r="H36" s="471"/>
      <c r="I36" s="473"/>
      <c r="J36" s="474"/>
      <c r="K36" s="340"/>
      <c r="L36" s="340"/>
      <c r="M36" s="340"/>
      <c r="N36" s="340"/>
      <c r="O36" s="340"/>
      <c r="P36" s="340"/>
    </row>
    <row r="37" spans="1:16" ht="15.75" customHeight="1">
      <c r="A37" s="105"/>
      <c r="B37" s="117"/>
      <c r="C37" s="268" t="s">
        <v>371</v>
      </c>
      <c r="D37" s="105" t="s">
        <v>61</v>
      </c>
      <c r="E37" s="105">
        <v>259.2</v>
      </c>
      <c r="F37" s="375"/>
      <c r="G37" s="124"/>
      <c r="H37" s="233"/>
      <c r="I37" s="125"/>
      <c r="J37" s="124"/>
      <c r="K37" s="340"/>
      <c r="L37" s="340"/>
      <c r="M37" s="340"/>
      <c r="N37" s="340"/>
      <c r="O37" s="340"/>
      <c r="P37" s="340"/>
    </row>
    <row r="38" spans="1:16" ht="15.75" customHeight="1">
      <c r="A38" s="105"/>
      <c r="B38" s="117"/>
      <c r="C38" s="268" t="s">
        <v>372</v>
      </c>
      <c r="D38" s="105" t="s">
        <v>61</v>
      </c>
      <c r="E38" s="105">
        <v>64.7</v>
      </c>
      <c r="F38" s="375"/>
      <c r="G38" s="124"/>
      <c r="H38" s="233"/>
      <c r="I38" s="125"/>
      <c r="J38" s="124"/>
      <c r="K38" s="340"/>
      <c r="L38" s="340"/>
      <c r="M38" s="340"/>
      <c r="N38" s="340"/>
      <c r="O38" s="340"/>
      <c r="P38" s="340"/>
    </row>
    <row r="39" spans="1:16" ht="15.75" customHeight="1">
      <c r="A39" s="105"/>
      <c r="B39" s="117"/>
      <c r="C39" s="268" t="s">
        <v>352</v>
      </c>
      <c r="D39" s="105" t="s">
        <v>163</v>
      </c>
      <c r="E39" s="105">
        <v>3.7</v>
      </c>
      <c r="F39" s="375"/>
      <c r="G39" s="124"/>
      <c r="H39" s="233"/>
      <c r="I39" s="125"/>
      <c r="J39" s="124"/>
      <c r="K39" s="340"/>
      <c r="L39" s="340"/>
      <c r="M39" s="340"/>
      <c r="N39" s="340"/>
      <c r="O39" s="340"/>
      <c r="P39" s="340"/>
    </row>
    <row r="40" spans="1:16" ht="15.75" customHeight="1">
      <c r="A40" s="105"/>
      <c r="B40" s="117"/>
      <c r="C40" s="257" t="s">
        <v>362</v>
      </c>
      <c r="D40" s="105" t="s">
        <v>110</v>
      </c>
      <c r="E40" s="105">
        <v>30.5</v>
      </c>
      <c r="F40" s="470"/>
      <c r="G40" s="469"/>
      <c r="H40" s="471"/>
      <c r="I40" s="473"/>
      <c r="J40" s="474"/>
      <c r="K40" s="340"/>
      <c r="L40" s="340"/>
      <c r="M40" s="340"/>
      <c r="N40" s="340"/>
      <c r="O40" s="340"/>
      <c r="P40" s="340"/>
    </row>
    <row r="41" spans="1:16" ht="15.75" customHeight="1">
      <c r="A41" s="105"/>
      <c r="B41" s="117"/>
      <c r="C41" s="268" t="s">
        <v>373</v>
      </c>
      <c r="D41" s="105" t="s">
        <v>61</v>
      </c>
      <c r="E41" s="105">
        <v>271.5</v>
      </c>
      <c r="F41" s="375"/>
      <c r="G41" s="124"/>
      <c r="H41" s="233"/>
      <c r="I41" s="125"/>
      <c r="J41" s="124"/>
      <c r="K41" s="340"/>
      <c r="L41" s="340"/>
      <c r="M41" s="340"/>
      <c r="N41" s="340"/>
      <c r="O41" s="340"/>
      <c r="P41" s="340"/>
    </row>
    <row r="42" spans="1:16" ht="15.75" customHeight="1">
      <c r="A42" s="105"/>
      <c r="B42" s="117"/>
      <c r="C42" s="268" t="s">
        <v>374</v>
      </c>
      <c r="D42" s="105" t="s">
        <v>61</v>
      </c>
      <c r="E42" s="105">
        <v>67.8</v>
      </c>
      <c r="F42" s="375"/>
      <c r="G42" s="124"/>
      <c r="H42" s="233"/>
      <c r="I42" s="125"/>
      <c r="J42" s="124"/>
      <c r="K42" s="340"/>
      <c r="L42" s="340"/>
      <c r="M42" s="340"/>
      <c r="N42" s="340"/>
      <c r="O42" s="340"/>
      <c r="P42" s="340"/>
    </row>
    <row r="43" spans="1:16" ht="15.75" customHeight="1">
      <c r="A43" s="105"/>
      <c r="B43" s="117"/>
      <c r="C43" s="268" t="s">
        <v>352</v>
      </c>
      <c r="D43" s="105" t="s">
        <v>163</v>
      </c>
      <c r="E43" s="105">
        <v>3.8</v>
      </c>
      <c r="F43" s="375"/>
      <c r="G43" s="124"/>
      <c r="H43" s="233"/>
      <c r="I43" s="316"/>
      <c r="J43" s="124"/>
      <c r="K43" s="340"/>
      <c r="L43" s="340"/>
      <c r="M43" s="340"/>
      <c r="N43" s="340"/>
      <c r="O43" s="340"/>
      <c r="P43" s="340"/>
    </row>
    <row r="44" spans="1:16" ht="15.75" customHeight="1">
      <c r="A44" s="105"/>
      <c r="B44" s="117"/>
      <c r="C44" s="268" t="s">
        <v>356</v>
      </c>
      <c r="D44" s="105" t="s">
        <v>110</v>
      </c>
      <c r="E44" s="105">
        <v>38</v>
      </c>
      <c r="F44" s="375"/>
      <c r="G44" s="124"/>
      <c r="H44" s="233"/>
      <c r="I44" s="125"/>
      <c r="J44" s="124"/>
      <c r="K44" s="340"/>
      <c r="L44" s="340"/>
      <c r="M44" s="340"/>
      <c r="N44" s="340"/>
      <c r="O44" s="340"/>
      <c r="P44" s="340"/>
    </row>
    <row r="45" spans="1:16" ht="15.75" customHeight="1">
      <c r="A45" s="105"/>
      <c r="B45" s="117"/>
      <c r="C45" s="268" t="s">
        <v>357</v>
      </c>
      <c r="D45" s="105" t="s">
        <v>110</v>
      </c>
      <c r="E45" s="105">
        <v>36</v>
      </c>
      <c r="F45" s="375"/>
      <c r="G45" s="124"/>
      <c r="H45" s="233"/>
      <c r="I45" s="125"/>
      <c r="J45" s="124"/>
      <c r="K45" s="340"/>
      <c r="L45" s="340"/>
      <c r="M45" s="340"/>
      <c r="N45" s="340"/>
      <c r="O45" s="340"/>
      <c r="P45" s="340"/>
    </row>
    <row r="46" spans="1:16" ht="15.75" customHeight="1">
      <c r="A46" s="105"/>
      <c r="B46" s="117"/>
      <c r="C46" s="268" t="s">
        <v>358</v>
      </c>
      <c r="D46" s="105" t="s">
        <v>163</v>
      </c>
      <c r="E46" s="105">
        <v>4.1</v>
      </c>
      <c r="F46" s="375"/>
      <c r="G46" s="124"/>
      <c r="H46" s="233"/>
      <c r="I46" s="473"/>
      <c r="J46" s="124"/>
      <c r="K46" s="340"/>
      <c r="L46" s="340"/>
      <c r="M46" s="340"/>
      <c r="N46" s="340"/>
      <c r="O46" s="340"/>
      <c r="P46" s="340"/>
    </row>
    <row r="47" spans="1:16" ht="15.75" customHeight="1">
      <c r="A47" s="105"/>
      <c r="B47" s="117"/>
      <c r="C47" s="175" t="s">
        <v>364</v>
      </c>
      <c r="D47" s="105"/>
      <c r="E47" s="105"/>
      <c r="F47" s="375"/>
      <c r="G47" s="124"/>
      <c r="H47" s="233"/>
      <c r="I47" s="125"/>
      <c r="J47" s="124"/>
      <c r="K47" s="340"/>
      <c r="L47" s="340"/>
      <c r="M47" s="340"/>
      <c r="N47" s="340"/>
      <c r="O47" s="340"/>
      <c r="P47" s="340"/>
    </row>
    <row r="48" spans="1:16" ht="15.75" customHeight="1">
      <c r="A48" s="105"/>
      <c r="B48" s="117"/>
      <c r="C48" s="257" t="s">
        <v>365</v>
      </c>
      <c r="D48" s="105" t="s">
        <v>173</v>
      </c>
      <c r="E48" s="105">
        <v>1</v>
      </c>
      <c r="F48" s="375"/>
      <c r="G48" s="474"/>
      <c r="H48" s="471"/>
      <c r="I48" s="125"/>
      <c r="J48" s="124"/>
      <c r="K48" s="340"/>
      <c r="L48" s="340"/>
      <c r="M48" s="340"/>
      <c r="N48" s="340"/>
      <c r="O48" s="340"/>
      <c r="P48" s="340"/>
    </row>
    <row r="49" spans="1:16" ht="15.75" customHeight="1">
      <c r="A49" s="105"/>
      <c r="B49" s="117"/>
      <c r="C49" s="268" t="s">
        <v>369</v>
      </c>
      <c r="D49" s="105" t="s">
        <v>61</v>
      </c>
      <c r="E49" s="105">
        <v>15.5</v>
      </c>
      <c r="F49" s="375"/>
      <c r="G49" s="124"/>
      <c r="H49" s="233"/>
      <c r="I49" s="125"/>
      <c r="J49" s="124"/>
      <c r="K49" s="340"/>
      <c r="L49" s="340"/>
      <c r="M49" s="340"/>
      <c r="N49" s="340"/>
      <c r="O49" s="340"/>
      <c r="P49" s="340"/>
    </row>
    <row r="50" spans="1:16" ht="15.75" customHeight="1">
      <c r="A50" s="105"/>
      <c r="B50" s="117"/>
      <c r="C50" s="268" t="s">
        <v>366</v>
      </c>
      <c r="D50" s="105" t="s">
        <v>61</v>
      </c>
      <c r="E50" s="105">
        <v>7.7</v>
      </c>
      <c r="F50" s="375"/>
      <c r="G50" s="124"/>
      <c r="H50" s="233"/>
      <c r="I50" s="125"/>
      <c r="J50" s="124"/>
      <c r="K50" s="340"/>
      <c r="L50" s="340"/>
      <c r="M50" s="340"/>
      <c r="N50" s="340"/>
      <c r="O50" s="340"/>
      <c r="P50" s="340"/>
    </row>
    <row r="51" spans="1:16" ht="15.75" customHeight="1">
      <c r="A51" s="105"/>
      <c r="B51" s="117"/>
      <c r="C51" s="268" t="s">
        <v>375</v>
      </c>
      <c r="D51" s="105" t="s">
        <v>61</v>
      </c>
      <c r="E51" s="105">
        <v>98.7</v>
      </c>
      <c r="F51" s="375"/>
      <c r="G51" s="124"/>
      <c r="H51" s="233"/>
      <c r="I51" s="125"/>
      <c r="J51" s="124"/>
      <c r="K51" s="340"/>
      <c r="L51" s="340"/>
      <c r="M51" s="340"/>
      <c r="N51" s="340"/>
      <c r="O51" s="340"/>
      <c r="P51" s="340"/>
    </row>
    <row r="52" spans="1:16" ht="15.75" customHeight="1">
      <c r="A52" s="105"/>
      <c r="B52" s="117"/>
      <c r="C52" s="268" t="s">
        <v>352</v>
      </c>
      <c r="D52" s="105" t="s">
        <v>163</v>
      </c>
      <c r="E52" s="105">
        <v>1.3</v>
      </c>
      <c r="F52" s="375"/>
      <c r="G52" s="124"/>
      <c r="H52" s="233"/>
      <c r="I52" s="316"/>
      <c r="J52" s="124"/>
      <c r="K52" s="340"/>
      <c r="L52" s="340"/>
      <c r="M52" s="340"/>
      <c r="N52" s="340"/>
      <c r="O52" s="340"/>
      <c r="P52" s="340"/>
    </row>
    <row r="53" spans="1:16" ht="15.75" customHeight="1">
      <c r="A53" s="105"/>
      <c r="B53" s="117"/>
      <c r="C53" s="257" t="s">
        <v>367</v>
      </c>
      <c r="D53" s="105" t="s">
        <v>110</v>
      </c>
      <c r="E53" s="105">
        <v>14.5</v>
      </c>
      <c r="F53" s="470"/>
      <c r="G53" s="469"/>
      <c r="H53" s="471"/>
      <c r="I53" s="473"/>
      <c r="J53" s="474"/>
      <c r="K53" s="340"/>
      <c r="L53" s="340"/>
      <c r="M53" s="340"/>
      <c r="N53" s="340"/>
      <c r="O53" s="340"/>
      <c r="P53" s="340"/>
    </row>
    <row r="54" spans="1:16" ht="15.75" customHeight="1">
      <c r="A54" s="105"/>
      <c r="B54" s="117"/>
      <c r="C54" s="268" t="s">
        <v>376</v>
      </c>
      <c r="D54" s="105" t="s">
        <v>61</v>
      </c>
      <c r="E54" s="105">
        <v>135.8</v>
      </c>
      <c r="F54" s="375"/>
      <c r="G54" s="124"/>
      <c r="H54" s="233"/>
      <c r="I54" s="125"/>
      <c r="J54" s="124"/>
      <c r="K54" s="340"/>
      <c r="L54" s="340"/>
      <c r="M54" s="340"/>
      <c r="N54" s="340"/>
      <c r="O54" s="340"/>
      <c r="P54" s="340"/>
    </row>
    <row r="55" spans="1:16" ht="15.75" customHeight="1">
      <c r="A55" s="105"/>
      <c r="B55" s="117"/>
      <c r="C55" s="268" t="s">
        <v>377</v>
      </c>
      <c r="D55" s="105" t="s">
        <v>61</v>
      </c>
      <c r="E55" s="105">
        <v>33.9</v>
      </c>
      <c r="F55" s="375"/>
      <c r="G55" s="124"/>
      <c r="H55" s="233"/>
      <c r="I55" s="125"/>
      <c r="J55" s="124"/>
      <c r="K55" s="340"/>
      <c r="L55" s="340"/>
      <c r="M55" s="340"/>
      <c r="N55" s="340"/>
      <c r="O55" s="340"/>
      <c r="P55" s="340"/>
    </row>
    <row r="56" spans="1:16" ht="15.75" customHeight="1">
      <c r="A56" s="105"/>
      <c r="B56" s="117"/>
      <c r="C56" s="268" t="s">
        <v>352</v>
      </c>
      <c r="D56" s="105" t="s">
        <v>163</v>
      </c>
      <c r="E56" s="105">
        <v>1.9</v>
      </c>
      <c r="F56" s="375"/>
      <c r="G56" s="124"/>
      <c r="H56" s="233"/>
      <c r="I56" s="316"/>
      <c r="J56" s="124"/>
      <c r="K56" s="340"/>
      <c r="L56" s="340"/>
      <c r="M56" s="340"/>
      <c r="N56" s="340"/>
      <c r="O56" s="340"/>
      <c r="P56" s="340"/>
    </row>
    <row r="57" spans="1:16" ht="15.75" customHeight="1">
      <c r="A57" s="105"/>
      <c r="B57" s="117"/>
      <c r="C57" s="257" t="s">
        <v>378</v>
      </c>
      <c r="D57" s="105" t="s">
        <v>110</v>
      </c>
      <c r="E57" s="105">
        <v>48.01</v>
      </c>
      <c r="F57" s="375"/>
      <c r="G57" s="474"/>
      <c r="H57" s="471"/>
      <c r="I57" s="125"/>
      <c r="J57" s="124"/>
      <c r="K57" s="340"/>
      <c r="L57" s="340"/>
      <c r="M57" s="340"/>
      <c r="N57" s="340"/>
      <c r="O57" s="340"/>
      <c r="P57" s="340"/>
    </row>
    <row r="58" spans="1:16" ht="15.75" customHeight="1">
      <c r="A58" s="105"/>
      <c r="B58" s="117"/>
      <c r="C58" s="268" t="s">
        <v>379</v>
      </c>
      <c r="D58" s="105" t="s">
        <v>163</v>
      </c>
      <c r="E58" s="105">
        <v>1.26</v>
      </c>
      <c r="F58" s="375"/>
      <c r="G58" s="124"/>
      <c r="H58" s="233"/>
      <c r="I58" s="125"/>
      <c r="J58" s="124"/>
      <c r="K58" s="340"/>
      <c r="L58" s="340"/>
      <c r="M58" s="340"/>
      <c r="N58" s="340"/>
      <c r="O58" s="340"/>
      <c r="P58" s="340"/>
    </row>
    <row r="59" spans="1:16" ht="15.75" customHeight="1">
      <c r="A59" s="105"/>
      <c r="B59" s="117"/>
      <c r="C59" s="268" t="s">
        <v>381</v>
      </c>
      <c r="D59" s="105" t="s">
        <v>163</v>
      </c>
      <c r="E59" s="105">
        <v>0.75</v>
      </c>
      <c r="F59" s="375"/>
      <c r="G59" s="124"/>
      <c r="H59" s="233"/>
      <c r="I59" s="125"/>
      <c r="J59" s="124"/>
      <c r="K59" s="340"/>
      <c r="L59" s="340"/>
      <c r="M59" s="340"/>
      <c r="N59" s="340"/>
      <c r="O59" s="340"/>
      <c r="P59" s="340"/>
    </row>
    <row r="60" spans="1:16" ht="15.75" customHeight="1">
      <c r="A60" s="105"/>
      <c r="B60" s="117"/>
      <c r="C60" s="268" t="s">
        <v>382</v>
      </c>
      <c r="D60" s="105" t="s">
        <v>163</v>
      </c>
      <c r="E60" s="105">
        <v>0.58</v>
      </c>
      <c r="F60" s="375"/>
      <c r="G60" s="124"/>
      <c r="H60" s="233"/>
      <c r="I60" s="125"/>
      <c r="J60" s="124"/>
      <c r="K60" s="340"/>
      <c r="L60" s="340"/>
      <c r="M60" s="340"/>
      <c r="N60" s="340"/>
      <c r="O60" s="340"/>
      <c r="P60" s="340"/>
    </row>
    <row r="61" spans="1:16" ht="15.75" customHeight="1">
      <c r="A61" s="105"/>
      <c r="B61" s="117"/>
      <c r="C61" s="268" t="s">
        <v>380</v>
      </c>
      <c r="D61" s="105" t="s">
        <v>1</v>
      </c>
      <c r="E61" s="105">
        <v>35</v>
      </c>
      <c r="F61" s="375"/>
      <c r="G61" s="124"/>
      <c r="H61" s="233"/>
      <c r="I61" s="125"/>
      <c r="J61" s="124"/>
      <c r="K61" s="340"/>
      <c r="L61" s="340"/>
      <c r="M61" s="340"/>
      <c r="N61" s="340"/>
      <c r="O61" s="340"/>
      <c r="P61" s="340"/>
    </row>
    <row r="62" spans="1:16" ht="15.75" customHeight="1">
      <c r="A62" s="105"/>
      <c r="B62" s="117"/>
      <c r="C62" s="175" t="s">
        <v>383</v>
      </c>
      <c r="D62" s="105"/>
      <c r="E62" s="105"/>
      <c r="F62" s="375"/>
      <c r="G62" s="124"/>
      <c r="H62" s="233"/>
      <c r="I62" s="125"/>
      <c r="J62" s="124"/>
      <c r="K62" s="340"/>
      <c r="L62" s="340"/>
      <c r="M62" s="340"/>
      <c r="N62" s="340"/>
      <c r="O62" s="340"/>
      <c r="P62" s="340"/>
    </row>
    <row r="63" spans="1:16" ht="15.75" customHeight="1">
      <c r="A63" s="105"/>
      <c r="B63" s="117"/>
      <c r="C63" s="257" t="s">
        <v>384</v>
      </c>
      <c r="D63" s="105" t="s">
        <v>173</v>
      </c>
      <c r="E63" s="105">
        <v>1</v>
      </c>
      <c r="F63" s="375"/>
      <c r="G63" s="474"/>
      <c r="H63" s="471"/>
      <c r="I63" s="125"/>
      <c r="J63" s="124"/>
      <c r="K63" s="340"/>
      <c r="L63" s="340"/>
      <c r="M63" s="340"/>
      <c r="N63" s="340"/>
      <c r="O63" s="340"/>
      <c r="P63" s="340"/>
    </row>
    <row r="64" spans="1:16" ht="15.75" customHeight="1">
      <c r="A64" s="105"/>
      <c r="B64" s="117"/>
      <c r="C64" s="268" t="s">
        <v>369</v>
      </c>
      <c r="D64" s="105" t="s">
        <v>61</v>
      </c>
      <c r="E64" s="105">
        <v>15.5</v>
      </c>
      <c r="F64" s="375"/>
      <c r="G64" s="124"/>
      <c r="H64" s="233"/>
      <c r="I64" s="125"/>
      <c r="J64" s="124"/>
      <c r="K64" s="340"/>
      <c r="L64" s="340"/>
      <c r="M64" s="340"/>
      <c r="N64" s="340"/>
      <c r="O64" s="340"/>
      <c r="P64" s="340"/>
    </row>
    <row r="65" spans="1:16" ht="15.75" customHeight="1">
      <c r="A65" s="105"/>
      <c r="B65" s="117"/>
      <c r="C65" s="268" t="s">
        <v>385</v>
      </c>
      <c r="D65" s="105" t="s">
        <v>61</v>
      </c>
      <c r="E65" s="105">
        <v>6.8</v>
      </c>
      <c r="F65" s="375"/>
      <c r="G65" s="124"/>
      <c r="H65" s="233"/>
      <c r="I65" s="125"/>
      <c r="J65" s="124"/>
      <c r="K65" s="340"/>
      <c r="L65" s="340"/>
      <c r="M65" s="340"/>
      <c r="N65" s="340"/>
      <c r="O65" s="340"/>
      <c r="P65" s="340"/>
    </row>
    <row r="66" spans="1:16" ht="15.75" customHeight="1">
      <c r="A66" s="105"/>
      <c r="B66" s="117"/>
      <c r="C66" s="268" t="s">
        <v>375</v>
      </c>
      <c r="D66" s="105" t="s">
        <v>61</v>
      </c>
      <c r="E66" s="105">
        <v>98.7</v>
      </c>
      <c r="F66" s="375"/>
      <c r="G66" s="124"/>
      <c r="H66" s="233"/>
      <c r="I66" s="125"/>
      <c r="J66" s="124"/>
      <c r="K66" s="340"/>
      <c r="L66" s="340"/>
      <c r="M66" s="340"/>
      <c r="N66" s="340"/>
      <c r="O66" s="340"/>
      <c r="P66" s="340"/>
    </row>
    <row r="67" spans="1:16" ht="15.75" customHeight="1">
      <c r="A67" s="105"/>
      <c r="B67" s="117"/>
      <c r="C67" s="268" t="s">
        <v>352</v>
      </c>
      <c r="D67" s="105" t="s">
        <v>163</v>
      </c>
      <c r="E67" s="105">
        <v>0.8</v>
      </c>
      <c r="F67" s="375"/>
      <c r="G67" s="124"/>
      <c r="H67" s="233"/>
      <c r="I67" s="316"/>
      <c r="J67" s="124"/>
      <c r="K67" s="340"/>
      <c r="L67" s="340"/>
      <c r="M67" s="340"/>
      <c r="N67" s="340"/>
      <c r="O67" s="340"/>
      <c r="P67" s="340"/>
    </row>
    <row r="68" spans="1:16" ht="15.75" customHeight="1">
      <c r="A68" s="105"/>
      <c r="B68" s="117"/>
      <c r="C68" s="256" t="s">
        <v>386</v>
      </c>
      <c r="D68" s="105" t="s">
        <v>163</v>
      </c>
      <c r="E68" s="105">
        <v>35</v>
      </c>
      <c r="F68" s="375"/>
      <c r="G68" s="474"/>
      <c r="H68" s="471"/>
      <c r="I68" s="125"/>
      <c r="J68" s="124"/>
      <c r="K68" s="340"/>
      <c r="L68" s="340"/>
      <c r="M68" s="340"/>
      <c r="N68" s="340"/>
      <c r="O68" s="340"/>
      <c r="P68" s="340"/>
    </row>
    <row r="69" spans="1:16" ht="15.75" customHeight="1">
      <c r="A69" s="105"/>
      <c r="B69" s="117"/>
      <c r="C69" s="268" t="s">
        <v>387</v>
      </c>
      <c r="D69" s="105" t="s">
        <v>61</v>
      </c>
      <c r="E69" s="105">
        <v>477.4</v>
      </c>
      <c r="F69" s="375"/>
      <c r="G69" s="124"/>
      <c r="H69" s="233"/>
      <c r="I69" s="125"/>
      <c r="J69" s="124"/>
      <c r="K69" s="340"/>
      <c r="L69" s="340"/>
      <c r="M69" s="340"/>
      <c r="N69" s="340"/>
      <c r="O69" s="340"/>
      <c r="P69" s="340"/>
    </row>
    <row r="70" spans="1:16" ht="15.75" customHeight="1">
      <c r="A70" s="105"/>
      <c r="B70" s="117"/>
      <c r="C70" s="268" t="s">
        <v>388</v>
      </c>
      <c r="D70" s="105" t="s">
        <v>163</v>
      </c>
      <c r="E70" s="105">
        <v>35</v>
      </c>
      <c r="F70" s="375"/>
      <c r="G70" s="124"/>
      <c r="H70" s="233"/>
      <c r="I70" s="125"/>
      <c r="J70" s="124"/>
      <c r="K70" s="340"/>
      <c r="L70" s="340"/>
      <c r="M70" s="340"/>
      <c r="N70" s="340"/>
      <c r="O70" s="340"/>
      <c r="P70" s="340"/>
    </row>
    <row r="71" spans="1:16" ht="15.75" customHeight="1">
      <c r="A71" s="105"/>
      <c r="B71" s="117"/>
      <c r="C71" s="175" t="s">
        <v>389</v>
      </c>
      <c r="D71" s="105"/>
      <c r="E71" s="105"/>
      <c r="F71" s="375"/>
      <c r="G71" s="124"/>
      <c r="H71" s="233"/>
      <c r="I71" s="125"/>
      <c r="J71" s="124"/>
      <c r="K71" s="340"/>
      <c r="L71" s="340"/>
      <c r="M71" s="340"/>
      <c r="N71" s="340"/>
      <c r="O71" s="340"/>
      <c r="P71" s="340"/>
    </row>
    <row r="72" spans="1:16" ht="15.75" customHeight="1">
      <c r="A72" s="105"/>
      <c r="B72" s="117"/>
      <c r="C72" s="257" t="s">
        <v>390</v>
      </c>
      <c r="D72" s="105" t="s">
        <v>173</v>
      </c>
      <c r="E72" s="105">
        <v>1</v>
      </c>
      <c r="F72" s="375"/>
      <c r="G72" s="474"/>
      <c r="H72" s="471"/>
      <c r="I72" s="125"/>
      <c r="J72" s="124"/>
      <c r="K72" s="340"/>
      <c r="L72" s="340"/>
      <c r="M72" s="340"/>
      <c r="N72" s="340"/>
      <c r="O72" s="340"/>
      <c r="P72" s="340"/>
    </row>
    <row r="73" spans="1:16" ht="15.75" customHeight="1">
      <c r="A73" s="105"/>
      <c r="B73" s="117"/>
      <c r="C73" s="268" t="s">
        <v>391</v>
      </c>
      <c r="D73" s="105" t="s">
        <v>163</v>
      </c>
      <c r="E73" s="105">
        <v>4.19</v>
      </c>
      <c r="F73" s="375"/>
      <c r="G73" s="124"/>
      <c r="H73" s="233"/>
      <c r="I73" s="125"/>
      <c r="J73" s="124"/>
      <c r="K73" s="340"/>
      <c r="L73" s="340"/>
      <c r="M73" s="340"/>
      <c r="N73" s="340"/>
      <c r="O73" s="340"/>
      <c r="P73" s="340"/>
    </row>
    <row r="74" spans="1:16" ht="15.75" customHeight="1">
      <c r="A74" s="105"/>
      <c r="B74" s="117"/>
      <c r="C74" s="268" t="s">
        <v>392</v>
      </c>
      <c r="D74" s="105" t="s">
        <v>163</v>
      </c>
      <c r="E74" s="105">
        <v>1.02</v>
      </c>
      <c r="F74" s="375"/>
      <c r="G74" s="124"/>
      <c r="H74" s="233"/>
      <c r="I74" s="125"/>
      <c r="J74" s="124"/>
      <c r="K74" s="340"/>
      <c r="L74" s="340"/>
      <c r="M74" s="340"/>
      <c r="N74" s="340"/>
      <c r="O74" s="340"/>
      <c r="P74" s="340"/>
    </row>
    <row r="75" spans="1:16" ht="15.75" customHeight="1">
      <c r="A75" s="105"/>
      <c r="B75" s="117"/>
      <c r="C75" s="268" t="s">
        <v>393</v>
      </c>
      <c r="D75" s="105" t="s">
        <v>163</v>
      </c>
      <c r="E75" s="105">
        <v>0.75</v>
      </c>
      <c r="F75" s="375"/>
      <c r="G75" s="124"/>
      <c r="H75" s="233"/>
      <c r="I75" s="125"/>
      <c r="J75" s="124"/>
      <c r="K75" s="340"/>
      <c r="L75" s="340"/>
      <c r="M75" s="340"/>
      <c r="N75" s="340"/>
      <c r="O75" s="340"/>
      <c r="P75" s="340"/>
    </row>
    <row r="76" spans="1:16" ht="15.75" customHeight="1">
      <c r="A76" s="105"/>
      <c r="B76" s="117"/>
      <c r="C76" s="268" t="s">
        <v>394</v>
      </c>
      <c r="D76" s="105" t="s">
        <v>163</v>
      </c>
      <c r="E76" s="105">
        <v>0.59</v>
      </c>
      <c r="F76" s="375"/>
      <c r="G76" s="124"/>
      <c r="H76" s="233"/>
      <c r="I76" s="125"/>
      <c r="J76" s="124"/>
      <c r="K76" s="340"/>
      <c r="L76" s="340"/>
      <c r="M76" s="340"/>
      <c r="N76" s="340"/>
      <c r="O76" s="340"/>
      <c r="P76" s="340"/>
    </row>
    <row r="77" spans="1:16" ht="15.75" customHeight="1">
      <c r="A77" s="105"/>
      <c r="B77" s="117"/>
      <c r="C77" s="268" t="s">
        <v>395</v>
      </c>
      <c r="D77" s="105" t="s">
        <v>163</v>
      </c>
      <c r="E77" s="105">
        <v>1.46</v>
      </c>
      <c r="F77" s="375"/>
      <c r="G77" s="124"/>
      <c r="H77" s="233"/>
      <c r="I77" s="125"/>
      <c r="J77" s="124"/>
      <c r="K77" s="340"/>
      <c r="L77" s="340"/>
      <c r="M77" s="340"/>
      <c r="N77" s="340"/>
      <c r="O77" s="340"/>
      <c r="P77" s="340"/>
    </row>
    <row r="78" spans="1:16" ht="15.75" customHeight="1">
      <c r="A78" s="105"/>
      <c r="B78" s="117"/>
      <c r="C78" s="268" t="s">
        <v>396</v>
      </c>
      <c r="D78" s="105" t="s">
        <v>163</v>
      </c>
      <c r="E78" s="105">
        <v>0.43</v>
      </c>
      <c r="F78" s="375"/>
      <c r="G78" s="124"/>
      <c r="H78" s="233"/>
      <c r="I78" s="125"/>
      <c r="J78" s="124"/>
      <c r="K78" s="340"/>
      <c r="L78" s="340"/>
      <c r="M78" s="340"/>
      <c r="N78" s="340"/>
      <c r="O78" s="340"/>
      <c r="P78" s="340"/>
    </row>
    <row r="79" spans="1:16" ht="15.75" customHeight="1">
      <c r="A79" s="105"/>
      <c r="B79" s="117"/>
      <c r="C79" s="268" t="s">
        <v>380</v>
      </c>
      <c r="D79" s="105" t="s">
        <v>1</v>
      </c>
      <c r="E79" s="105">
        <v>70</v>
      </c>
      <c r="F79" s="375"/>
      <c r="G79" s="124"/>
      <c r="H79" s="233"/>
      <c r="I79" s="125"/>
      <c r="J79" s="124"/>
      <c r="K79" s="340"/>
      <c r="L79" s="340"/>
      <c r="M79" s="340"/>
      <c r="N79" s="340"/>
      <c r="O79" s="340"/>
      <c r="P79" s="340"/>
    </row>
    <row r="80" spans="1:16" ht="15.75" customHeight="1">
      <c r="A80" s="105"/>
      <c r="B80" s="117"/>
      <c r="C80" s="257" t="s">
        <v>397</v>
      </c>
      <c r="D80" s="105" t="s">
        <v>173</v>
      </c>
      <c r="E80" s="105">
        <v>1</v>
      </c>
      <c r="F80" s="375"/>
      <c r="G80" s="474"/>
      <c r="H80" s="471"/>
      <c r="I80" s="125"/>
      <c r="J80" s="124"/>
      <c r="K80" s="340"/>
      <c r="L80" s="340"/>
      <c r="M80" s="340"/>
      <c r="N80" s="340"/>
      <c r="O80" s="340"/>
      <c r="P80" s="340"/>
    </row>
    <row r="81" spans="1:16" ht="15.75" customHeight="1">
      <c r="A81" s="105"/>
      <c r="B81" s="117"/>
      <c r="C81" s="268" t="s">
        <v>399</v>
      </c>
      <c r="D81" s="105" t="s">
        <v>163</v>
      </c>
      <c r="E81" s="105">
        <v>0.76</v>
      </c>
      <c r="F81" s="375"/>
      <c r="G81" s="124"/>
      <c r="H81" s="233"/>
      <c r="I81" s="125"/>
      <c r="J81" s="124"/>
      <c r="K81" s="340"/>
      <c r="L81" s="340"/>
      <c r="M81" s="340"/>
      <c r="N81" s="340"/>
      <c r="O81" s="340"/>
      <c r="P81" s="340"/>
    </row>
    <row r="82" spans="1:16" ht="15.75" customHeight="1">
      <c r="A82" s="105"/>
      <c r="B82" s="117"/>
      <c r="C82" s="268" t="s">
        <v>398</v>
      </c>
      <c r="D82" s="105" t="s">
        <v>163</v>
      </c>
      <c r="E82" s="105">
        <v>0.75</v>
      </c>
      <c r="F82" s="375"/>
      <c r="G82" s="124"/>
      <c r="H82" s="233"/>
      <c r="I82" s="125"/>
      <c r="J82" s="124"/>
      <c r="K82" s="340"/>
      <c r="L82" s="340"/>
      <c r="M82" s="340"/>
      <c r="N82" s="340"/>
      <c r="O82" s="340"/>
      <c r="P82" s="340"/>
    </row>
    <row r="83" spans="1:16" ht="15.75" customHeight="1">
      <c r="A83" s="105"/>
      <c r="B83" s="117"/>
      <c r="C83" s="268" t="s">
        <v>400</v>
      </c>
      <c r="D83" s="105" t="s">
        <v>163</v>
      </c>
      <c r="E83" s="105">
        <v>4.8</v>
      </c>
      <c r="F83" s="375"/>
      <c r="G83" s="124"/>
      <c r="H83" s="233"/>
      <c r="I83" s="125"/>
      <c r="J83" s="124"/>
      <c r="K83" s="340"/>
      <c r="L83" s="340"/>
      <c r="M83" s="340"/>
      <c r="N83" s="340"/>
      <c r="O83" s="340"/>
      <c r="P83" s="340"/>
    </row>
    <row r="84" spans="1:16" ht="15.75" customHeight="1">
      <c r="A84" s="105"/>
      <c r="B84" s="117"/>
      <c r="C84" s="268" t="s">
        <v>401</v>
      </c>
      <c r="D84" s="105" t="s">
        <v>163</v>
      </c>
      <c r="E84" s="105">
        <v>0.62</v>
      </c>
      <c r="F84" s="375"/>
      <c r="G84" s="124"/>
      <c r="H84" s="233"/>
      <c r="I84" s="125"/>
      <c r="J84" s="124"/>
      <c r="K84" s="340"/>
      <c r="L84" s="340"/>
      <c r="M84" s="340"/>
      <c r="N84" s="340"/>
      <c r="O84" s="340"/>
      <c r="P84" s="340"/>
    </row>
    <row r="85" spans="1:16" ht="15.75" customHeight="1">
      <c r="A85" s="105"/>
      <c r="B85" s="117"/>
      <c r="C85" s="268" t="s">
        <v>402</v>
      </c>
      <c r="D85" s="105" t="s">
        <v>163</v>
      </c>
      <c r="E85" s="105">
        <v>0.31</v>
      </c>
      <c r="F85" s="375"/>
      <c r="G85" s="124"/>
      <c r="H85" s="233"/>
      <c r="I85" s="125"/>
      <c r="J85" s="124"/>
      <c r="K85" s="340"/>
      <c r="L85" s="340"/>
      <c r="M85" s="340"/>
      <c r="N85" s="340"/>
      <c r="O85" s="340"/>
      <c r="P85" s="340"/>
    </row>
    <row r="86" spans="1:16" ht="15.75" customHeight="1">
      <c r="A86" s="105"/>
      <c r="B86" s="117"/>
      <c r="C86" s="268" t="s">
        <v>403</v>
      </c>
      <c r="D86" s="105" t="s">
        <v>163</v>
      </c>
      <c r="E86" s="105">
        <v>0.51</v>
      </c>
      <c r="F86" s="375"/>
      <c r="G86" s="124"/>
      <c r="H86" s="233"/>
      <c r="I86" s="125"/>
      <c r="J86" s="124"/>
      <c r="K86" s="340"/>
      <c r="L86" s="340"/>
      <c r="M86" s="340"/>
      <c r="N86" s="340"/>
      <c r="O86" s="340"/>
      <c r="P86" s="340"/>
    </row>
    <row r="87" spans="1:16" ht="15.75" customHeight="1">
      <c r="A87" s="105"/>
      <c r="B87" s="117"/>
      <c r="C87" s="268" t="s">
        <v>380</v>
      </c>
      <c r="D87" s="105" t="s">
        <v>1</v>
      </c>
      <c r="E87" s="105">
        <v>80</v>
      </c>
      <c r="F87" s="375"/>
      <c r="G87" s="124"/>
      <c r="H87" s="233"/>
      <c r="I87" s="125"/>
      <c r="J87" s="124"/>
      <c r="K87" s="340"/>
      <c r="L87" s="340"/>
      <c r="M87" s="340"/>
      <c r="N87" s="340"/>
      <c r="O87" s="340"/>
      <c r="P87" s="340"/>
    </row>
    <row r="88" spans="1:16" ht="15.75" customHeight="1">
      <c r="A88" s="105"/>
      <c r="B88" s="117"/>
      <c r="C88" s="268" t="s">
        <v>404</v>
      </c>
      <c r="D88" s="105" t="s">
        <v>61</v>
      </c>
      <c r="E88" s="105">
        <v>61.7</v>
      </c>
      <c r="F88" s="375"/>
      <c r="G88" s="124"/>
      <c r="H88" s="233"/>
      <c r="I88" s="125"/>
      <c r="J88" s="124"/>
      <c r="K88" s="340"/>
      <c r="L88" s="340"/>
      <c r="M88" s="340"/>
      <c r="N88" s="340"/>
      <c r="O88" s="340"/>
      <c r="P88" s="340"/>
    </row>
    <row r="89" spans="1:16" ht="15.75" customHeight="1">
      <c r="A89" s="105"/>
      <c r="B89" s="117"/>
      <c r="C89" s="175"/>
      <c r="D89" s="105"/>
      <c r="E89" s="105"/>
      <c r="F89" s="375"/>
      <c r="G89" s="124"/>
      <c r="H89" s="233"/>
      <c r="I89" s="125"/>
      <c r="J89" s="124"/>
      <c r="K89" s="340"/>
      <c r="L89" s="340"/>
      <c r="M89" s="340"/>
      <c r="N89" s="340"/>
      <c r="O89" s="340"/>
      <c r="P89" s="340"/>
    </row>
    <row r="90" spans="1:16" ht="30">
      <c r="A90" s="105"/>
      <c r="B90" s="117"/>
      <c r="C90" s="175" t="s">
        <v>434</v>
      </c>
      <c r="D90" s="105"/>
      <c r="E90" s="105"/>
      <c r="F90" s="375"/>
      <c r="G90" s="124"/>
      <c r="H90" s="233"/>
      <c r="I90" s="125"/>
      <c r="J90" s="124"/>
      <c r="K90" s="340"/>
      <c r="L90" s="340"/>
      <c r="M90" s="340"/>
      <c r="N90" s="340"/>
      <c r="O90" s="340"/>
      <c r="P90" s="340"/>
    </row>
    <row r="91" spans="1:16" ht="14.25">
      <c r="A91" s="105"/>
      <c r="B91" s="117"/>
      <c r="C91" s="257" t="s">
        <v>434</v>
      </c>
      <c r="D91" s="105" t="s">
        <v>110</v>
      </c>
      <c r="E91" s="105">
        <v>205.8</v>
      </c>
      <c r="F91" s="375"/>
      <c r="G91" s="474"/>
      <c r="H91" s="471"/>
      <c r="I91" s="125"/>
      <c r="J91" s="124"/>
      <c r="K91" s="340"/>
      <c r="L91" s="340"/>
      <c r="M91" s="340"/>
      <c r="N91" s="340"/>
      <c r="O91" s="340"/>
      <c r="P91" s="340"/>
    </row>
    <row r="92" spans="1:16" ht="15.75" customHeight="1">
      <c r="A92" s="105"/>
      <c r="B92" s="117"/>
      <c r="C92" s="268" t="s">
        <v>405</v>
      </c>
      <c r="D92" s="105" t="s">
        <v>163</v>
      </c>
      <c r="E92" s="376">
        <v>1.05</v>
      </c>
      <c r="F92" s="375"/>
      <c r="G92" s="124"/>
      <c r="H92" s="233"/>
      <c r="I92" s="125"/>
      <c r="J92" s="124"/>
      <c r="K92" s="340"/>
      <c r="L92" s="340"/>
      <c r="M92" s="340"/>
      <c r="N92" s="340"/>
      <c r="O92" s="340"/>
      <c r="P92" s="340"/>
    </row>
    <row r="93" spans="1:16" ht="15.75" customHeight="1">
      <c r="A93" s="105"/>
      <c r="B93" s="117"/>
      <c r="C93" s="268" t="s">
        <v>406</v>
      </c>
      <c r="D93" s="105" t="s">
        <v>110</v>
      </c>
      <c r="E93" s="376">
        <v>198.5</v>
      </c>
      <c r="F93" s="375"/>
      <c r="G93" s="124"/>
      <c r="H93" s="233"/>
      <c r="I93" s="125"/>
      <c r="J93" s="124"/>
      <c r="K93" s="340"/>
      <c r="L93" s="340"/>
      <c r="M93" s="340"/>
      <c r="N93" s="340"/>
      <c r="O93" s="340"/>
      <c r="P93" s="340"/>
    </row>
    <row r="94" spans="1:16" ht="15.75" customHeight="1">
      <c r="A94" s="105"/>
      <c r="B94" s="117"/>
      <c r="C94" s="268" t="s">
        <v>408</v>
      </c>
      <c r="D94" s="105" t="s">
        <v>110</v>
      </c>
      <c r="E94" s="376">
        <v>215.1</v>
      </c>
      <c r="F94" s="375"/>
      <c r="G94" s="124"/>
      <c r="H94" s="233"/>
      <c r="I94" s="125"/>
      <c r="J94" s="124"/>
      <c r="K94" s="340"/>
      <c r="L94" s="340"/>
      <c r="M94" s="340"/>
      <c r="N94" s="340"/>
      <c r="O94" s="340"/>
      <c r="P94" s="340"/>
    </row>
    <row r="95" spans="1:16" ht="15.75" customHeight="1">
      <c r="A95" s="105"/>
      <c r="B95" s="117"/>
      <c r="C95" s="268" t="s">
        <v>407</v>
      </c>
      <c r="D95" s="105" t="s">
        <v>110</v>
      </c>
      <c r="E95" s="376">
        <v>245.6</v>
      </c>
      <c r="F95" s="375"/>
      <c r="G95" s="124"/>
      <c r="H95" s="233"/>
      <c r="I95" s="125"/>
      <c r="J95" s="124"/>
      <c r="K95" s="340"/>
      <c r="L95" s="340"/>
      <c r="M95" s="340"/>
      <c r="N95" s="340"/>
      <c r="O95" s="340"/>
      <c r="P95" s="340"/>
    </row>
    <row r="96" spans="1:16" ht="15.75" customHeight="1">
      <c r="A96" s="105"/>
      <c r="B96" s="117"/>
      <c r="C96" s="268" t="s">
        <v>409</v>
      </c>
      <c r="D96" s="105" t="s">
        <v>110</v>
      </c>
      <c r="E96" s="376">
        <v>215.1</v>
      </c>
      <c r="F96" s="375"/>
      <c r="G96" s="124"/>
      <c r="H96" s="233"/>
      <c r="I96" s="125"/>
      <c r="J96" s="124"/>
      <c r="K96" s="340"/>
      <c r="L96" s="340"/>
      <c r="M96" s="340"/>
      <c r="N96" s="340"/>
      <c r="O96" s="340"/>
      <c r="P96" s="340"/>
    </row>
    <row r="97" spans="1:16" ht="15.75" customHeight="1">
      <c r="A97" s="105"/>
      <c r="B97" s="117"/>
      <c r="C97" s="268" t="s">
        <v>410</v>
      </c>
      <c r="D97" s="105" t="s">
        <v>110</v>
      </c>
      <c r="E97" s="376">
        <v>215.1</v>
      </c>
      <c r="F97" s="375"/>
      <c r="G97" s="124"/>
      <c r="H97" s="233"/>
      <c r="I97" s="125"/>
      <c r="J97" s="124"/>
      <c r="K97" s="340"/>
      <c r="L97" s="340"/>
      <c r="M97" s="340"/>
      <c r="N97" s="340"/>
      <c r="O97" s="340"/>
      <c r="P97" s="340"/>
    </row>
    <row r="98" spans="1:16" ht="15.75" customHeight="1">
      <c r="A98" s="105"/>
      <c r="B98" s="117"/>
      <c r="C98" s="268" t="s">
        <v>411</v>
      </c>
      <c r="D98" s="105" t="s">
        <v>163</v>
      </c>
      <c r="E98" s="376">
        <v>0.55</v>
      </c>
      <c r="F98" s="375"/>
      <c r="G98" s="124"/>
      <c r="H98" s="233"/>
      <c r="I98" s="125"/>
      <c r="J98" s="124"/>
      <c r="K98" s="340"/>
      <c r="L98" s="340"/>
      <c r="M98" s="340"/>
      <c r="N98" s="340"/>
      <c r="O98" s="340"/>
      <c r="P98" s="340"/>
    </row>
    <row r="99" spans="1:16" ht="15.75" customHeight="1">
      <c r="A99" s="105"/>
      <c r="B99" s="117"/>
      <c r="C99" s="268" t="s">
        <v>412</v>
      </c>
      <c r="D99" s="105" t="s">
        <v>163</v>
      </c>
      <c r="E99" s="376">
        <v>0.6</v>
      </c>
      <c r="F99" s="375"/>
      <c r="G99" s="124"/>
      <c r="H99" s="233"/>
      <c r="I99" s="125"/>
      <c r="J99" s="124"/>
      <c r="K99" s="340"/>
      <c r="L99" s="340"/>
      <c r="M99" s="340"/>
      <c r="N99" s="340"/>
      <c r="O99" s="340"/>
      <c r="P99" s="340"/>
    </row>
    <row r="100" spans="1:16" ht="15.75" customHeight="1">
      <c r="A100" s="105"/>
      <c r="B100" s="117"/>
      <c r="C100" s="268" t="s">
        <v>413</v>
      </c>
      <c r="D100" s="105" t="s">
        <v>110</v>
      </c>
      <c r="E100" s="376">
        <v>245.6</v>
      </c>
      <c r="F100" s="375"/>
      <c r="G100" s="124"/>
      <c r="H100" s="233"/>
      <c r="I100" s="125"/>
      <c r="J100" s="124"/>
      <c r="K100" s="340"/>
      <c r="L100" s="340"/>
      <c r="M100" s="340"/>
      <c r="N100" s="340"/>
      <c r="O100" s="340"/>
      <c r="P100" s="340"/>
    </row>
    <row r="101" spans="1:16" ht="15.75" customHeight="1">
      <c r="A101" s="105"/>
      <c r="B101" s="117"/>
      <c r="C101" s="268" t="s">
        <v>414</v>
      </c>
      <c r="D101" s="105" t="s">
        <v>163</v>
      </c>
      <c r="E101" s="376">
        <v>1.1</v>
      </c>
      <c r="F101" s="375"/>
      <c r="G101" s="124"/>
      <c r="H101" s="233"/>
      <c r="I101" s="125"/>
      <c r="J101" s="124"/>
      <c r="K101" s="340"/>
      <c r="L101" s="340"/>
      <c r="M101" s="340"/>
      <c r="N101" s="340"/>
      <c r="O101" s="340"/>
      <c r="P101" s="340"/>
    </row>
    <row r="102" spans="1:16" ht="15.75" customHeight="1">
      <c r="A102" s="105"/>
      <c r="B102" s="117"/>
      <c r="C102" s="268" t="s">
        <v>415</v>
      </c>
      <c r="D102" s="105" t="s">
        <v>163</v>
      </c>
      <c r="E102" s="376">
        <v>0.95</v>
      </c>
      <c r="F102" s="375"/>
      <c r="G102" s="124"/>
      <c r="H102" s="233"/>
      <c r="I102" s="125"/>
      <c r="J102" s="124"/>
      <c r="K102" s="340"/>
      <c r="L102" s="340"/>
      <c r="M102" s="340"/>
      <c r="N102" s="340"/>
      <c r="O102" s="340"/>
      <c r="P102" s="340"/>
    </row>
    <row r="103" spans="1:16" ht="28.5">
      <c r="A103" s="105"/>
      <c r="B103" s="117"/>
      <c r="C103" s="268" t="s">
        <v>438</v>
      </c>
      <c r="D103" s="105" t="s">
        <v>110</v>
      </c>
      <c r="E103" s="376">
        <v>205.8</v>
      </c>
      <c r="F103" s="375"/>
      <c r="G103" s="124"/>
      <c r="H103" s="233"/>
      <c r="I103" s="125"/>
      <c r="J103" s="124"/>
      <c r="K103" s="340"/>
      <c r="L103" s="340"/>
      <c r="M103" s="340"/>
      <c r="N103" s="340"/>
      <c r="O103" s="340"/>
      <c r="P103" s="340"/>
    </row>
    <row r="104" spans="1:16" ht="14.25">
      <c r="A104" s="105"/>
      <c r="B104" s="117"/>
      <c r="C104" s="268" t="s">
        <v>439</v>
      </c>
      <c r="D104" s="105" t="s">
        <v>110</v>
      </c>
      <c r="E104" s="376">
        <v>25.1</v>
      </c>
      <c r="F104" s="375"/>
      <c r="G104" s="124"/>
      <c r="H104" s="233"/>
      <c r="I104" s="125"/>
      <c r="J104" s="124"/>
      <c r="K104" s="340"/>
      <c r="L104" s="340"/>
      <c r="M104" s="340"/>
      <c r="N104" s="340"/>
      <c r="O104" s="340"/>
      <c r="P104" s="340"/>
    </row>
    <row r="105" spans="1:16" ht="15.75" customHeight="1">
      <c r="A105" s="105"/>
      <c r="B105" s="117"/>
      <c r="C105" s="268" t="s">
        <v>416</v>
      </c>
      <c r="D105" s="105" t="s">
        <v>173</v>
      </c>
      <c r="E105" s="376">
        <v>1</v>
      </c>
      <c r="F105" s="375"/>
      <c r="G105" s="124"/>
      <c r="H105" s="233"/>
      <c r="I105" s="125"/>
      <c r="J105" s="124"/>
      <c r="K105" s="340"/>
      <c r="L105" s="340"/>
      <c r="M105" s="340"/>
      <c r="N105" s="340"/>
      <c r="O105" s="340"/>
      <c r="P105" s="340"/>
    </row>
    <row r="106" spans="1:16" ht="15.75" customHeight="1">
      <c r="A106" s="105"/>
      <c r="B106" s="117"/>
      <c r="C106" s="257" t="s">
        <v>417</v>
      </c>
      <c r="D106" s="105" t="s">
        <v>173</v>
      </c>
      <c r="E106" s="105">
        <v>1</v>
      </c>
      <c r="F106" s="375"/>
      <c r="G106" s="474"/>
      <c r="H106" s="471"/>
      <c r="I106" s="125"/>
      <c r="J106" s="124"/>
      <c r="K106" s="340"/>
      <c r="L106" s="340"/>
      <c r="M106" s="340"/>
      <c r="N106" s="340"/>
      <c r="O106" s="340"/>
      <c r="P106" s="340"/>
    </row>
    <row r="107" spans="1:16" ht="15.75" customHeight="1">
      <c r="A107" s="105"/>
      <c r="B107" s="117"/>
      <c r="C107" s="257" t="s">
        <v>418</v>
      </c>
      <c r="D107" s="105" t="s">
        <v>173</v>
      </c>
      <c r="E107" s="105">
        <v>1</v>
      </c>
      <c r="F107" s="375"/>
      <c r="G107" s="474"/>
      <c r="H107" s="471"/>
      <c r="I107" s="125"/>
      <c r="J107" s="124"/>
      <c r="K107" s="340"/>
      <c r="L107" s="340"/>
      <c r="M107" s="340"/>
      <c r="N107" s="340"/>
      <c r="O107" s="340"/>
      <c r="P107" s="340"/>
    </row>
    <row r="108" spans="1:16" ht="15.75" customHeight="1">
      <c r="A108" s="105"/>
      <c r="B108" s="117"/>
      <c r="C108" s="175" t="s">
        <v>435</v>
      </c>
      <c r="D108" s="105"/>
      <c r="E108" s="105"/>
      <c r="F108" s="375"/>
      <c r="G108" s="474"/>
      <c r="H108" s="233"/>
      <c r="I108" s="125"/>
      <c r="J108" s="124"/>
      <c r="K108" s="340"/>
      <c r="L108" s="340"/>
      <c r="M108" s="340"/>
      <c r="N108" s="340"/>
      <c r="O108" s="340"/>
      <c r="P108" s="340"/>
    </row>
    <row r="109" spans="1:16" ht="15.75" customHeight="1">
      <c r="A109" s="105"/>
      <c r="B109" s="117"/>
      <c r="C109" s="257" t="s">
        <v>422</v>
      </c>
      <c r="D109" s="105" t="s">
        <v>1</v>
      </c>
      <c r="E109" s="105">
        <v>2</v>
      </c>
      <c r="F109" s="375"/>
      <c r="G109" s="474"/>
      <c r="H109" s="471"/>
      <c r="I109" s="125"/>
      <c r="J109" s="124"/>
      <c r="K109" s="340"/>
      <c r="L109" s="340"/>
      <c r="M109" s="340"/>
      <c r="N109" s="340"/>
      <c r="O109" s="340"/>
      <c r="P109" s="340"/>
    </row>
    <row r="110" spans="1:16" ht="15.75" customHeight="1">
      <c r="A110" s="105"/>
      <c r="B110" s="117"/>
      <c r="C110" s="268" t="s">
        <v>419</v>
      </c>
      <c r="D110" s="105" t="s">
        <v>61</v>
      </c>
      <c r="E110" s="105">
        <v>108</v>
      </c>
      <c r="F110" s="375"/>
      <c r="G110" s="124"/>
      <c r="H110" s="233"/>
      <c r="I110" s="125"/>
      <c r="J110" s="124"/>
      <c r="K110" s="340"/>
      <c r="L110" s="340"/>
      <c r="M110" s="340"/>
      <c r="N110" s="340"/>
      <c r="O110" s="340"/>
      <c r="P110" s="340"/>
    </row>
    <row r="111" spans="1:16" ht="15.75" customHeight="1">
      <c r="A111" s="105"/>
      <c r="B111" s="117"/>
      <c r="C111" s="268" t="s">
        <v>420</v>
      </c>
      <c r="D111" s="105" t="s">
        <v>61</v>
      </c>
      <c r="E111" s="105">
        <v>27.4</v>
      </c>
      <c r="F111" s="375"/>
      <c r="G111" s="124"/>
      <c r="H111" s="233"/>
      <c r="I111" s="125"/>
      <c r="J111" s="124"/>
      <c r="K111" s="340"/>
      <c r="L111" s="340"/>
      <c r="M111" s="340"/>
      <c r="N111" s="340"/>
      <c r="O111" s="340"/>
      <c r="P111" s="340"/>
    </row>
    <row r="112" spans="1:16" ht="15.75" customHeight="1">
      <c r="A112" s="105"/>
      <c r="B112" s="117"/>
      <c r="C112" s="268" t="s">
        <v>352</v>
      </c>
      <c r="D112" s="105" t="s">
        <v>163</v>
      </c>
      <c r="E112" s="105">
        <v>1.45</v>
      </c>
      <c r="F112" s="375"/>
      <c r="G112" s="124"/>
      <c r="H112" s="233"/>
      <c r="I112" s="316"/>
      <c r="J112" s="124"/>
      <c r="K112" s="340"/>
      <c r="L112" s="340"/>
      <c r="M112" s="340"/>
      <c r="N112" s="340"/>
      <c r="O112" s="340"/>
      <c r="P112" s="340"/>
    </row>
    <row r="113" spans="1:16" ht="15.75" customHeight="1">
      <c r="A113" s="105"/>
      <c r="B113" s="117"/>
      <c r="C113" s="268" t="s">
        <v>421</v>
      </c>
      <c r="D113" s="105" t="s">
        <v>163</v>
      </c>
      <c r="E113" s="105">
        <v>10</v>
      </c>
      <c r="F113" s="375"/>
      <c r="G113" s="124"/>
      <c r="H113" s="233"/>
      <c r="I113" s="125"/>
      <c r="J113" s="124"/>
      <c r="K113" s="340"/>
      <c r="L113" s="340"/>
      <c r="M113" s="340"/>
      <c r="N113" s="340"/>
      <c r="O113" s="340"/>
      <c r="P113" s="340"/>
    </row>
    <row r="114" spans="1:16" ht="15.75" customHeight="1">
      <c r="A114" s="105"/>
      <c r="B114" s="117"/>
      <c r="C114" s="268" t="s">
        <v>358</v>
      </c>
      <c r="D114" s="105" t="s">
        <v>163</v>
      </c>
      <c r="E114" s="105">
        <v>1.3</v>
      </c>
      <c r="F114" s="375"/>
      <c r="G114" s="124"/>
      <c r="H114" s="233"/>
      <c r="I114" s="473"/>
      <c r="J114" s="124"/>
      <c r="K114" s="340"/>
      <c r="L114" s="340"/>
      <c r="M114" s="340"/>
      <c r="N114" s="340"/>
      <c r="O114" s="340"/>
      <c r="P114" s="340"/>
    </row>
    <row r="115" spans="1:16" ht="15.75" customHeight="1">
      <c r="A115" s="105"/>
      <c r="B115" s="117"/>
      <c r="C115" s="257" t="s">
        <v>432</v>
      </c>
      <c r="D115" s="105" t="s">
        <v>110</v>
      </c>
      <c r="E115" s="105">
        <v>11</v>
      </c>
      <c r="F115" s="375"/>
      <c r="G115" s="474"/>
      <c r="H115" s="471"/>
      <c r="I115" s="125"/>
      <c r="J115" s="124"/>
      <c r="K115" s="340"/>
      <c r="L115" s="340"/>
      <c r="M115" s="340"/>
      <c r="N115" s="340"/>
      <c r="O115" s="340"/>
      <c r="P115" s="340"/>
    </row>
    <row r="116" spans="1:16" ht="15.75" customHeight="1">
      <c r="A116" s="105"/>
      <c r="B116" s="117"/>
      <c r="C116" s="269" t="s">
        <v>422</v>
      </c>
      <c r="D116" s="105" t="s">
        <v>1</v>
      </c>
      <c r="E116" s="105">
        <v>2</v>
      </c>
      <c r="F116" s="375"/>
      <c r="G116" s="474"/>
      <c r="H116" s="471"/>
      <c r="I116" s="125"/>
      <c r="J116" s="124"/>
      <c r="K116" s="340"/>
      <c r="L116" s="340"/>
      <c r="M116" s="340"/>
      <c r="N116" s="340"/>
      <c r="O116" s="340"/>
      <c r="P116" s="340"/>
    </row>
    <row r="117" spans="1:16" ht="15.75" customHeight="1">
      <c r="A117" s="105"/>
      <c r="B117" s="117"/>
      <c r="C117" s="268" t="s">
        <v>436</v>
      </c>
      <c r="D117" s="105" t="s">
        <v>61</v>
      </c>
      <c r="E117" s="105">
        <v>148</v>
      </c>
      <c r="F117" s="375"/>
      <c r="G117" s="124"/>
      <c r="H117" s="233"/>
      <c r="I117" s="125"/>
      <c r="J117" s="124"/>
      <c r="K117" s="340"/>
      <c r="L117" s="340"/>
      <c r="M117" s="340"/>
      <c r="N117" s="340"/>
      <c r="O117" s="340"/>
      <c r="P117" s="340"/>
    </row>
    <row r="118" spans="1:16" ht="15.75" customHeight="1">
      <c r="A118" s="105"/>
      <c r="B118" s="117"/>
      <c r="C118" s="268" t="s">
        <v>425</v>
      </c>
      <c r="D118" s="105"/>
      <c r="E118" s="105"/>
      <c r="F118" s="375"/>
      <c r="G118" s="124"/>
      <c r="H118" s="233"/>
      <c r="I118" s="125"/>
      <c r="J118" s="124"/>
      <c r="K118" s="340"/>
      <c r="L118" s="340"/>
      <c r="M118" s="340"/>
      <c r="N118" s="340"/>
      <c r="O118" s="340"/>
      <c r="P118" s="340"/>
    </row>
    <row r="119" spans="1:16" ht="15.75" customHeight="1">
      <c r="A119" s="105"/>
      <c r="B119" s="117"/>
      <c r="C119" s="268" t="s">
        <v>426</v>
      </c>
      <c r="D119" s="105"/>
      <c r="E119" s="105"/>
      <c r="F119" s="375"/>
      <c r="G119" s="124"/>
      <c r="H119" s="233"/>
      <c r="I119" s="125"/>
      <c r="J119" s="124"/>
      <c r="K119" s="340"/>
      <c r="L119" s="340"/>
      <c r="M119" s="340"/>
      <c r="N119" s="340"/>
      <c r="O119" s="340"/>
      <c r="P119" s="340"/>
    </row>
    <row r="120" spans="1:16" ht="15.75" customHeight="1">
      <c r="A120" s="105"/>
      <c r="B120" s="117"/>
      <c r="C120" s="268" t="s">
        <v>427</v>
      </c>
      <c r="D120" s="105"/>
      <c r="E120" s="105"/>
      <c r="F120" s="375"/>
      <c r="G120" s="124"/>
      <c r="H120" s="233"/>
      <c r="I120" s="125"/>
      <c r="J120" s="124"/>
      <c r="K120" s="340"/>
      <c r="L120" s="340"/>
      <c r="M120" s="340"/>
      <c r="N120" s="340"/>
      <c r="O120" s="340"/>
      <c r="P120" s="340"/>
    </row>
    <row r="121" spans="1:16" ht="15.75" customHeight="1">
      <c r="A121" s="105"/>
      <c r="B121" s="117"/>
      <c r="C121" s="268" t="s">
        <v>437</v>
      </c>
      <c r="D121" s="105" t="s">
        <v>61</v>
      </c>
      <c r="E121" s="105">
        <v>147.8</v>
      </c>
      <c r="F121" s="375"/>
      <c r="G121" s="124"/>
      <c r="H121" s="233"/>
      <c r="I121" s="125"/>
      <c r="J121" s="124"/>
      <c r="K121" s="340"/>
      <c r="L121" s="340"/>
      <c r="M121" s="340"/>
      <c r="N121" s="340"/>
      <c r="O121" s="340"/>
      <c r="P121" s="340"/>
    </row>
    <row r="122" spans="1:16" ht="15.75" customHeight="1">
      <c r="A122" s="105"/>
      <c r="B122" s="117"/>
      <c r="C122" s="268" t="s">
        <v>428</v>
      </c>
      <c r="D122" s="105"/>
      <c r="E122" s="105"/>
      <c r="F122" s="375"/>
      <c r="G122" s="124"/>
      <c r="H122" s="233"/>
      <c r="I122" s="125"/>
      <c r="J122" s="124"/>
      <c r="K122" s="340"/>
      <c r="L122" s="340"/>
      <c r="M122" s="340"/>
      <c r="N122" s="340"/>
      <c r="O122" s="340"/>
      <c r="P122" s="340"/>
    </row>
    <row r="123" spans="1:16" ht="15.75" customHeight="1">
      <c r="A123" s="105"/>
      <c r="B123" s="117"/>
      <c r="C123" s="268" t="s">
        <v>429</v>
      </c>
      <c r="D123" s="105"/>
      <c r="E123" s="105"/>
      <c r="F123" s="375"/>
      <c r="G123" s="124"/>
      <c r="H123" s="233"/>
      <c r="I123" s="125"/>
      <c r="J123" s="124"/>
      <c r="K123" s="340"/>
      <c r="L123" s="340"/>
      <c r="M123" s="340"/>
      <c r="N123" s="340"/>
      <c r="O123" s="340"/>
      <c r="P123" s="340"/>
    </row>
    <row r="124" spans="1:16" ht="15.75" customHeight="1">
      <c r="A124" s="105"/>
      <c r="B124" s="117"/>
      <c r="C124" s="268" t="s">
        <v>427</v>
      </c>
      <c r="D124" s="105"/>
      <c r="E124" s="105"/>
      <c r="F124" s="375"/>
      <c r="G124" s="124"/>
      <c r="H124" s="233"/>
      <c r="I124" s="125"/>
      <c r="J124" s="124"/>
      <c r="K124" s="340"/>
      <c r="L124" s="340"/>
      <c r="M124" s="340"/>
      <c r="N124" s="340"/>
      <c r="O124" s="340"/>
      <c r="P124" s="340"/>
    </row>
    <row r="125" spans="1:16" ht="15.75" customHeight="1">
      <c r="A125" s="105"/>
      <c r="B125" s="117"/>
      <c r="C125" s="268" t="s">
        <v>430</v>
      </c>
      <c r="D125" s="105"/>
      <c r="E125" s="105"/>
      <c r="F125" s="375"/>
      <c r="G125" s="124"/>
      <c r="H125" s="233"/>
      <c r="I125" s="125"/>
      <c r="J125" s="124"/>
      <c r="K125" s="340"/>
      <c r="L125" s="340"/>
      <c r="M125" s="340"/>
      <c r="N125" s="340"/>
      <c r="O125" s="340"/>
      <c r="P125" s="340"/>
    </row>
    <row r="126" spans="1:16" ht="15.75" customHeight="1">
      <c r="A126" s="105"/>
      <c r="B126" s="117"/>
      <c r="C126" s="268" t="s">
        <v>431</v>
      </c>
      <c r="D126" s="105"/>
      <c r="E126" s="105"/>
      <c r="F126" s="375"/>
      <c r="G126" s="124"/>
      <c r="H126" s="233"/>
      <c r="I126" s="125"/>
      <c r="J126" s="124"/>
      <c r="K126" s="340"/>
      <c r="L126" s="340"/>
      <c r="M126" s="340"/>
      <c r="N126" s="340"/>
      <c r="O126" s="340"/>
      <c r="P126" s="340"/>
    </row>
    <row r="127" spans="1:16" ht="15.75" customHeight="1">
      <c r="A127" s="105"/>
      <c r="B127" s="117"/>
      <c r="C127" s="257" t="s">
        <v>423</v>
      </c>
      <c r="D127" s="105" t="s">
        <v>1</v>
      </c>
      <c r="E127" s="105">
        <v>17</v>
      </c>
      <c r="F127" s="375"/>
      <c r="G127" s="474"/>
      <c r="H127" s="471"/>
      <c r="I127" s="473"/>
      <c r="J127" s="124"/>
      <c r="K127" s="340"/>
      <c r="L127" s="340"/>
      <c r="M127" s="340"/>
      <c r="N127" s="340"/>
      <c r="O127" s="340"/>
      <c r="P127" s="340"/>
    </row>
    <row r="128" spans="1:16" ht="15.75" customHeight="1">
      <c r="A128" s="105"/>
      <c r="B128" s="117"/>
      <c r="C128" s="257" t="s">
        <v>433</v>
      </c>
      <c r="D128" s="105" t="s">
        <v>163</v>
      </c>
      <c r="E128" s="105">
        <v>1.85</v>
      </c>
      <c r="F128" s="375"/>
      <c r="G128" s="474"/>
      <c r="H128" s="471"/>
      <c r="I128" s="125"/>
      <c r="J128" s="124"/>
      <c r="K128" s="340"/>
      <c r="L128" s="340"/>
      <c r="M128" s="340"/>
      <c r="N128" s="340"/>
      <c r="O128" s="340"/>
      <c r="P128" s="340"/>
    </row>
    <row r="129" spans="1:16" ht="15.75" customHeight="1">
      <c r="A129" s="105"/>
      <c r="B129" s="117"/>
      <c r="C129" s="257" t="s">
        <v>424</v>
      </c>
      <c r="D129" s="105" t="s">
        <v>1</v>
      </c>
      <c r="E129" s="105">
        <v>8</v>
      </c>
      <c r="F129" s="375"/>
      <c r="G129" s="124"/>
      <c r="H129" s="233"/>
      <c r="I129" s="125"/>
      <c r="J129" s="124"/>
      <c r="K129" s="340"/>
      <c r="L129" s="340"/>
      <c r="M129" s="340"/>
      <c r="N129" s="340"/>
      <c r="O129" s="340"/>
      <c r="P129" s="340"/>
    </row>
    <row r="130" spans="1:16" s="281" customFormat="1" ht="18" customHeight="1">
      <c r="A130" s="326">
        <v>63</v>
      </c>
      <c r="B130" s="324"/>
      <c r="C130" s="313" t="s">
        <v>316</v>
      </c>
      <c r="D130" s="252" t="s">
        <v>60</v>
      </c>
      <c r="E130" s="252">
        <v>50</v>
      </c>
      <c r="F130" s="314"/>
      <c r="G130" s="315"/>
      <c r="H130" s="233"/>
      <c r="I130" s="316"/>
      <c r="J130" s="316"/>
      <c r="K130" s="340"/>
      <c r="L130" s="340"/>
      <c r="M130" s="340"/>
      <c r="N130" s="340"/>
      <c r="O130" s="340"/>
      <c r="P130" s="340"/>
    </row>
    <row r="131" spans="1:16" s="281" customFormat="1" ht="18" customHeight="1">
      <c r="A131" s="326"/>
      <c r="B131" s="324"/>
      <c r="C131" s="327" t="s">
        <v>317</v>
      </c>
      <c r="D131" s="252" t="s">
        <v>60</v>
      </c>
      <c r="E131" s="252">
        <f>+E130</f>
        <v>50</v>
      </c>
      <c r="F131" s="314"/>
      <c r="G131" s="315"/>
      <c r="H131" s="233"/>
      <c r="I131" s="316"/>
      <c r="J131" s="316"/>
      <c r="K131" s="340"/>
      <c r="L131" s="340"/>
      <c r="M131" s="340"/>
      <c r="N131" s="340"/>
      <c r="O131" s="340"/>
      <c r="P131" s="340"/>
    </row>
    <row r="132" spans="1:16" s="281" customFormat="1" ht="18" customHeight="1">
      <c r="A132" s="326"/>
      <c r="B132" s="324"/>
      <c r="C132" s="327" t="s">
        <v>186</v>
      </c>
      <c r="D132" s="252" t="s">
        <v>173</v>
      </c>
      <c r="E132" s="252">
        <v>1</v>
      </c>
      <c r="F132" s="314"/>
      <c r="G132" s="315"/>
      <c r="H132" s="233"/>
      <c r="I132" s="316"/>
      <c r="J132" s="316"/>
      <c r="K132" s="340"/>
      <c r="L132" s="340"/>
      <c r="M132" s="340"/>
      <c r="N132" s="340"/>
      <c r="O132" s="340"/>
      <c r="P132" s="340"/>
    </row>
    <row r="133" spans="1:16" ht="15.75" customHeight="1">
      <c r="A133" s="105"/>
      <c r="B133" s="117"/>
      <c r="C133" s="175" t="s">
        <v>450</v>
      </c>
      <c r="D133" s="105"/>
      <c r="E133" s="105"/>
      <c r="F133" s="375"/>
      <c r="G133" s="124"/>
      <c r="H133" s="233"/>
      <c r="I133" s="125"/>
      <c r="J133" s="124"/>
      <c r="K133" s="340"/>
      <c r="L133" s="340"/>
      <c r="M133" s="340"/>
      <c r="N133" s="340"/>
      <c r="O133" s="340"/>
      <c r="P133" s="340"/>
    </row>
    <row r="134" spans="1:16" s="281" customFormat="1" ht="18" customHeight="1" thickBot="1">
      <c r="A134" s="328">
        <v>57</v>
      </c>
      <c r="B134" s="329"/>
      <c r="C134" s="313" t="s">
        <v>313</v>
      </c>
      <c r="D134" s="252" t="s">
        <v>288</v>
      </c>
      <c r="E134" s="252">
        <v>0.48</v>
      </c>
      <c r="F134" s="314"/>
      <c r="G134" s="315"/>
      <c r="H134" s="233"/>
      <c r="I134" s="316"/>
      <c r="J134" s="316"/>
      <c r="K134" s="340"/>
      <c r="L134" s="340"/>
      <c r="M134" s="340"/>
      <c r="N134" s="340"/>
      <c r="O134" s="340"/>
      <c r="P134" s="340"/>
    </row>
    <row r="135" spans="1:16" s="281" customFormat="1" ht="18" customHeight="1" thickTop="1">
      <c r="A135" s="326">
        <v>58</v>
      </c>
      <c r="B135" s="324"/>
      <c r="C135" s="313" t="s">
        <v>315</v>
      </c>
      <c r="D135" s="252" t="s">
        <v>110</v>
      </c>
      <c r="E135" s="252">
        <v>4</v>
      </c>
      <c r="F135" s="314"/>
      <c r="G135" s="315"/>
      <c r="H135" s="233"/>
      <c r="I135" s="316"/>
      <c r="J135" s="316"/>
      <c r="K135" s="340"/>
      <c r="L135" s="340"/>
      <c r="M135" s="340"/>
      <c r="N135" s="340"/>
      <c r="O135" s="340"/>
      <c r="P135" s="340"/>
    </row>
    <row r="136" spans="1:16" ht="15.75" customHeight="1" thickBot="1">
      <c r="A136" s="106">
        <v>32</v>
      </c>
      <c r="B136" s="379" t="s">
        <v>63</v>
      </c>
      <c r="C136" s="809" t="s">
        <v>2</v>
      </c>
      <c r="D136" s="105" t="s">
        <v>173</v>
      </c>
      <c r="E136" s="810">
        <v>1</v>
      </c>
      <c r="F136" s="375"/>
      <c r="G136" s="737"/>
      <c r="H136" s="128"/>
      <c r="I136" s="811"/>
      <c r="J136" s="812"/>
      <c r="K136" s="340"/>
      <c r="L136" s="340"/>
      <c r="M136" s="340"/>
      <c r="N136" s="340"/>
      <c r="O136" s="340"/>
      <c r="P136" s="340"/>
    </row>
    <row r="137" spans="1:16" ht="15.75" customHeight="1" thickTop="1">
      <c r="A137" s="234"/>
      <c r="B137" s="234"/>
      <c r="C137" s="129" t="s">
        <v>93</v>
      </c>
      <c r="D137" s="813"/>
      <c r="E137" s="130"/>
      <c r="F137" s="132"/>
      <c r="G137" s="373"/>
      <c r="H137" s="125"/>
      <c r="I137" s="133"/>
      <c r="J137" s="134"/>
      <c r="K137" s="135"/>
      <c r="L137" s="374"/>
      <c r="M137" s="374"/>
      <c r="N137" s="374"/>
      <c r="O137" s="374"/>
      <c r="P137" s="374"/>
    </row>
    <row r="138" spans="1:16" ht="18" customHeight="1">
      <c r="A138" s="234"/>
      <c r="B138" s="234"/>
      <c r="C138" s="129" t="s">
        <v>693</v>
      </c>
      <c r="D138" s="130"/>
      <c r="E138" s="131"/>
      <c r="F138" s="132"/>
      <c r="G138" s="132"/>
      <c r="H138" s="125"/>
      <c r="I138" s="133"/>
      <c r="J138" s="134"/>
      <c r="K138" s="135"/>
      <c r="L138" s="238"/>
      <c r="M138" s="239"/>
      <c r="N138" s="240"/>
      <c r="O138" s="476"/>
      <c r="P138" s="476"/>
    </row>
    <row r="139" spans="1:16" ht="15.75" customHeight="1">
      <c r="A139" s="234"/>
      <c r="B139" s="234"/>
      <c r="C139" s="129" t="s">
        <v>101</v>
      </c>
      <c r="D139" s="124"/>
      <c r="E139" s="139"/>
      <c r="F139" s="132"/>
      <c r="G139" s="132"/>
      <c r="H139" s="125"/>
      <c r="I139" s="133"/>
      <c r="J139" s="134"/>
      <c r="K139" s="135"/>
      <c r="L139" s="238"/>
      <c r="M139" s="239"/>
      <c r="N139" s="242"/>
      <c r="O139" s="239"/>
      <c r="P139" s="239"/>
    </row>
    <row r="140" spans="1:16" ht="19.5" customHeight="1">
      <c r="A140" s="234"/>
      <c r="B140" s="234"/>
      <c r="C140" s="129" t="s">
        <v>705</v>
      </c>
      <c r="D140" s="124"/>
      <c r="E140" s="131"/>
      <c r="F140" s="132"/>
      <c r="G140" s="132"/>
      <c r="H140" s="125"/>
      <c r="I140" s="133"/>
      <c r="J140" s="134"/>
      <c r="K140" s="135"/>
      <c r="L140" s="238"/>
      <c r="M140" s="239"/>
      <c r="N140" s="240"/>
      <c r="O140" s="239"/>
      <c r="P140" s="476"/>
    </row>
    <row r="141" spans="1:16" ht="16.5" customHeight="1">
      <c r="A141" s="234"/>
      <c r="B141" s="234"/>
      <c r="C141" s="129" t="s">
        <v>694</v>
      </c>
      <c r="D141" s="130"/>
      <c r="E141" s="131"/>
      <c r="F141" s="132"/>
      <c r="G141" s="132"/>
      <c r="H141" s="125"/>
      <c r="I141" s="133"/>
      <c r="J141" s="134"/>
      <c r="K141" s="135"/>
      <c r="L141" s="238"/>
      <c r="M141" s="239"/>
      <c r="N141" s="240"/>
      <c r="O141" s="239"/>
      <c r="P141" s="476"/>
    </row>
    <row r="142" spans="1:16" ht="16.5" customHeight="1">
      <c r="A142" s="234"/>
      <c r="B142" s="234"/>
      <c r="C142" s="129" t="s">
        <v>102</v>
      </c>
      <c r="D142" s="124"/>
      <c r="E142" s="140"/>
      <c r="F142" s="132"/>
      <c r="G142" s="132"/>
      <c r="H142" s="125"/>
      <c r="I142" s="133"/>
      <c r="J142" s="134"/>
      <c r="K142" s="135"/>
      <c r="L142" s="238"/>
      <c r="M142" s="239"/>
      <c r="N142" s="240"/>
      <c r="O142" s="239"/>
      <c r="P142" s="240"/>
    </row>
    <row r="143" spans="1:16" ht="14.25" customHeight="1">
      <c r="A143" s="234"/>
      <c r="B143" s="234"/>
      <c r="C143" s="129" t="s">
        <v>103</v>
      </c>
      <c r="D143" s="124"/>
      <c r="E143" s="140"/>
      <c r="F143" s="132"/>
      <c r="G143" s="132"/>
      <c r="H143" s="125"/>
      <c r="I143" s="133"/>
      <c r="J143" s="134"/>
      <c r="K143" s="135"/>
      <c r="L143" s="238"/>
      <c r="M143" s="239"/>
      <c r="N143" s="239"/>
      <c r="O143" s="239"/>
      <c r="P143" s="239"/>
    </row>
    <row r="144" spans="1:16" ht="12.75" customHeight="1">
      <c r="A144" s="234"/>
      <c r="B144" s="234"/>
      <c r="C144" s="234"/>
      <c r="D144" s="234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</row>
    <row r="145" spans="1:16" ht="12.75" customHeight="1">
      <c r="A145" s="234"/>
      <c r="B145" s="234"/>
      <c r="C145" s="354"/>
      <c r="D145" s="354"/>
      <c r="E145" s="354"/>
      <c r="F145" s="354"/>
      <c r="G145" s="354"/>
      <c r="H145" s="354"/>
      <c r="I145" s="354"/>
      <c r="J145" s="354"/>
      <c r="K145" s="354"/>
      <c r="L145" s="354"/>
      <c r="M145" s="354"/>
      <c r="N145" s="354"/>
      <c r="O145" s="354"/>
      <c r="P145" s="354"/>
    </row>
    <row r="146" spans="1:16" ht="12.75" customHeight="1" thickBot="1">
      <c r="A146" s="234"/>
      <c r="B146" s="234"/>
      <c r="C146" s="355"/>
      <c r="D146" s="356"/>
      <c r="E146" s="357"/>
      <c r="F146" s="357"/>
      <c r="G146" s="355"/>
      <c r="H146" s="356"/>
      <c r="I146" s="356"/>
      <c r="J146" s="356"/>
      <c r="K146" s="356"/>
      <c r="L146" s="356"/>
      <c r="M146" s="356"/>
      <c r="N146" s="356"/>
      <c r="O146" s="358"/>
      <c r="P146" s="358"/>
    </row>
    <row r="147" spans="1:16" ht="12.75" customHeight="1">
      <c r="A147" s="234"/>
      <c r="B147" s="234"/>
      <c r="C147" s="359"/>
      <c r="D147" s="359"/>
      <c r="E147" s="357"/>
      <c r="F147" s="357"/>
      <c r="G147" s="357"/>
      <c r="H147" s="359"/>
      <c r="I147" s="359"/>
      <c r="J147" s="357"/>
      <c r="K147" s="357"/>
      <c r="L147" s="357"/>
      <c r="M147" s="359"/>
      <c r="N147" s="359"/>
      <c r="O147" s="358"/>
      <c r="P147" s="358"/>
    </row>
    <row r="148" spans="1:16" ht="12.75" customHeight="1">
      <c r="A148" s="234"/>
      <c r="B148" s="234"/>
      <c r="C148" s="360"/>
      <c r="D148" s="360"/>
      <c r="E148" s="357"/>
      <c r="F148" s="357"/>
      <c r="G148" s="357"/>
      <c r="H148" s="360"/>
      <c r="I148" s="360"/>
      <c r="J148" s="357"/>
      <c r="K148" s="357"/>
      <c r="L148" s="357"/>
      <c r="M148" s="360"/>
      <c r="N148" s="360"/>
      <c r="O148" s="358"/>
      <c r="P148" s="358"/>
    </row>
    <row r="149" spans="1:16" ht="12.75" customHeight="1">
      <c r="A149" s="234"/>
      <c r="B149" s="234"/>
      <c r="C149" s="503"/>
      <c r="D149" s="503"/>
      <c r="E149" s="357"/>
      <c r="F149" s="357"/>
      <c r="G149" s="357"/>
      <c r="H149" s="357"/>
      <c r="I149" s="507"/>
      <c r="J149" s="507"/>
      <c r="K149" s="507"/>
      <c r="L149" s="358"/>
      <c r="M149" s="357"/>
      <c r="N149" s="357"/>
      <c r="O149" s="357"/>
      <c r="P149" s="354"/>
    </row>
    <row r="150" spans="1:16" ht="12.75" customHeight="1">
      <c r="A150" s="234"/>
      <c r="B150" s="234"/>
      <c r="C150" s="357"/>
      <c r="D150" s="357"/>
      <c r="E150" s="357"/>
      <c r="F150" s="357"/>
      <c r="G150" s="357"/>
      <c r="H150" s="357"/>
      <c r="I150" s="357"/>
      <c r="J150" s="357"/>
      <c r="K150" s="357"/>
      <c r="L150" s="357"/>
      <c r="M150" s="357"/>
      <c r="N150" s="357"/>
      <c r="O150" s="357"/>
      <c r="P150" s="354"/>
    </row>
    <row r="151" spans="1:16" ht="12.75" customHeight="1">
      <c r="A151" s="234"/>
      <c r="B151" s="234"/>
      <c r="C151" s="234"/>
      <c r="D151" s="234"/>
      <c r="E151" s="234"/>
      <c r="F151" s="234"/>
      <c r="G151" s="234"/>
      <c r="H151" s="234"/>
      <c r="I151" s="234"/>
      <c r="J151" s="234"/>
      <c r="K151" s="234"/>
      <c r="L151" s="234"/>
      <c r="M151" s="234"/>
      <c r="N151" s="234"/>
      <c r="O151" s="234"/>
      <c r="P151" s="234"/>
    </row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40" spans="1:16" s="364" customFormat="1" ht="14.25">
      <c r="A540" s="363"/>
      <c r="B540" s="363"/>
      <c r="C540" s="121"/>
      <c r="D540" s="121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</row>
  </sheetData>
  <sheetProtection/>
  <mergeCells count="11">
    <mergeCell ref="F17:F19"/>
    <mergeCell ref="G17:G19"/>
    <mergeCell ref="L17:L19"/>
    <mergeCell ref="C149:D149"/>
    <mergeCell ref="I149:K149"/>
    <mergeCell ref="B16:B19"/>
    <mergeCell ref="A16:A19"/>
    <mergeCell ref="F16:K16"/>
    <mergeCell ref="J17:J19"/>
    <mergeCell ref="D16:D19"/>
    <mergeCell ref="E16:E19"/>
  </mergeCells>
  <conditionalFormatting sqref="L137:P137">
    <cfRule type="expression" priority="4" dxfId="0" stopIfTrue="1">
      <formula>#REF!</formula>
    </cfRule>
  </conditionalFormatting>
  <conditionalFormatting sqref="B136:B143 B133 B22:B129">
    <cfRule type="expression" priority="6" dxfId="0" stopIfTrue="1">
      <formula>#REF!</formula>
    </cfRule>
  </conditionalFormatting>
  <printOptions horizontalCentered="1"/>
  <pageMargins left="0.1968503937007874" right="0.1968503937007874" top="0.4330708661417323" bottom="0.3937007874015748" header="0.1968503937007874" footer="0.35433070866141736"/>
  <pageSetup horizontalDpi="300" verticalDpi="300" orientation="landscape" paperSize="9" scale="60" r:id="rId1"/>
  <headerFooter scaleWithDoc="0" alignWithMargins="0">
    <oddFooter>&amp;R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418"/>
  <sheetViews>
    <sheetView zoomScale="70" zoomScaleNormal="70" zoomScalePageLayoutView="0" workbookViewId="0" topLeftCell="C7">
      <selection activeCell="C19" sqref="C18:Q34"/>
    </sheetView>
  </sheetViews>
  <sheetFormatPr defaultColWidth="8.8515625" defaultRowHeight="12.75"/>
  <cols>
    <col min="1" max="1" width="6.57421875" style="22" customWidth="1"/>
    <col min="2" max="2" width="11.8515625" style="22" customWidth="1"/>
    <col min="3" max="3" width="62.00390625" style="4" customWidth="1"/>
    <col min="4" max="4" width="8.57421875" style="4" bestFit="1" customWidth="1"/>
    <col min="5" max="5" width="6.7109375" style="4" customWidth="1"/>
    <col min="6" max="6" width="8.140625" style="4" customWidth="1"/>
    <col min="7" max="7" width="10.7109375" style="4" customWidth="1"/>
    <col min="8" max="8" width="9.140625" style="4" customWidth="1"/>
    <col min="9" max="9" width="11.00390625" style="4" customWidth="1"/>
    <col min="10" max="10" width="11.421875" style="4" customWidth="1"/>
    <col min="11" max="11" width="9.7109375" style="4" customWidth="1"/>
    <col min="12" max="12" width="10.140625" style="4" customWidth="1"/>
    <col min="13" max="13" width="9.140625" style="4" customWidth="1"/>
    <col min="14" max="14" width="10.28125" style="4" customWidth="1"/>
    <col min="15" max="15" width="12.00390625" style="4" customWidth="1"/>
    <col min="16" max="16" width="11.421875" style="4" customWidth="1"/>
    <col min="17" max="17" width="16.57421875" style="4" customWidth="1"/>
    <col min="18" max="16384" width="8.8515625" style="4" customWidth="1"/>
  </cols>
  <sheetData>
    <row r="1" spans="2:17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1"/>
      <c r="B2" s="1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</row>
    <row r="3" spans="1:17" ht="13.5" customHeight="1">
      <c r="A3" s="1"/>
      <c r="B3" s="1"/>
      <c r="C3" s="1"/>
      <c r="D3" s="1"/>
      <c r="E3" s="86"/>
      <c r="F3" s="1"/>
      <c r="G3" s="1"/>
      <c r="H3" s="1"/>
      <c r="I3" s="1"/>
      <c r="J3" s="1"/>
      <c r="K3" s="27"/>
      <c r="L3" s="28"/>
      <c r="M3" s="28"/>
      <c r="N3" s="28"/>
      <c r="O3" s="28"/>
      <c r="P3" s="1"/>
      <c r="Q3" s="1"/>
    </row>
    <row r="4" spans="1:17" ht="15.75">
      <c r="A4" s="1"/>
      <c r="B4" s="1"/>
      <c r="C4" s="1"/>
      <c r="D4" s="1"/>
      <c r="E4" s="52" t="s">
        <v>247</v>
      </c>
      <c r="F4" s="1"/>
      <c r="G4" s="1"/>
      <c r="H4" s="1"/>
      <c r="I4" s="1"/>
      <c r="J4" s="1"/>
      <c r="K4" s="27"/>
      <c r="L4" s="28"/>
      <c r="M4" s="28"/>
      <c r="N4" s="28"/>
      <c r="O4" s="28"/>
      <c r="P4" s="1"/>
      <c r="Q4" s="1"/>
    </row>
    <row r="5" spans="1:17" ht="18">
      <c r="A5" s="1"/>
      <c r="B5" s="1"/>
      <c r="C5" s="1"/>
      <c r="D5" s="1"/>
      <c r="E5" s="51"/>
      <c r="F5" s="1"/>
      <c r="G5" s="1"/>
      <c r="H5" s="1"/>
      <c r="I5" s="1"/>
      <c r="J5" s="1"/>
      <c r="K5" s="27"/>
      <c r="L5" s="28"/>
      <c r="M5" s="28"/>
      <c r="N5" s="28"/>
      <c r="O5" s="28"/>
      <c r="P5" s="1"/>
      <c r="Q5" s="1"/>
    </row>
    <row r="6" spans="1:17" ht="18">
      <c r="A6" s="1"/>
      <c r="B6" s="1"/>
      <c r="C6" s="1"/>
      <c r="D6" s="1"/>
      <c r="E6" s="51"/>
      <c r="F6" s="1"/>
      <c r="G6" s="1"/>
      <c r="H6" s="1"/>
      <c r="I6" s="1"/>
      <c r="J6" s="1"/>
      <c r="K6" s="27"/>
      <c r="L6" s="28"/>
      <c r="M6" s="28"/>
      <c r="N6" s="28"/>
      <c r="O6" s="28"/>
      <c r="P6" s="1"/>
      <c r="Q6" s="1"/>
    </row>
    <row r="7" spans="1:18" ht="15.75">
      <c r="A7" s="1"/>
      <c r="B7" s="1"/>
      <c r="C7" s="183" t="s">
        <v>194</v>
      </c>
      <c r="D7" s="178"/>
      <c r="E7" s="178"/>
      <c r="F7" s="183"/>
      <c r="G7" s="178"/>
      <c r="H7" s="178"/>
      <c r="I7" s="178"/>
      <c r="J7" s="178"/>
      <c r="K7" s="184"/>
      <c r="L7" s="184"/>
      <c r="M7" s="184"/>
      <c r="N7" s="184"/>
      <c r="O7" s="178"/>
      <c r="P7" s="178"/>
      <c r="Q7" s="178"/>
      <c r="R7" s="182"/>
    </row>
    <row r="8" spans="1:18" ht="15.75">
      <c r="A8" s="1"/>
      <c r="B8" s="1"/>
      <c r="C8" s="53" t="s">
        <v>88</v>
      </c>
      <c r="D8" s="178"/>
      <c r="E8" s="178"/>
      <c r="F8" s="183"/>
      <c r="G8" s="178"/>
      <c r="H8" s="178"/>
      <c r="I8" s="178"/>
      <c r="J8" s="178"/>
      <c r="K8" s="184"/>
      <c r="L8" s="184"/>
      <c r="M8" s="184"/>
      <c r="N8" s="184"/>
      <c r="O8" s="178"/>
      <c r="P8" s="178"/>
      <c r="Q8" s="178"/>
      <c r="R8" s="182"/>
    </row>
    <row r="9" spans="1:18" ht="15">
      <c r="A9" s="1"/>
      <c r="B9" s="1"/>
      <c r="C9" s="178" t="s">
        <v>675</v>
      </c>
      <c r="D9" s="178"/>
      <c r="E9" s="178"/>
      <c r="F9" s="178"/>
      <c r="G9" s="178"/>
      <c r="H9" s="178"/>
      <c r="I9" s="178"/>
      <c r="J9" s="178"/>
      <c r="K9" s="184"/>
      <c r="L9" s="184"/>
      <c r="M9" s="184"/>
      <c r="N9" s="184"/>
      <c r="O9" s="178"/>
      <c r="P9" s="178"/>
      <c r="Q9" s="178"/>
      <c r="R9" s="182"/>
    </row>
    <row r="10" spans="1:18" ht="15">
      <c r="A10" s="1"/>
      <c r="B10" s="1"/>
      <c r="C10" s="53" t="s">
        <v>195</v>
      </c>
      <c r="D10" s="178"/>
      <c r="E10" s="178"/>
      <c r="F10" s="178"/>
      <c r="G10" s="178"/>
      <c r="H10" s="178"/>
      <c r="I10" s="178"/>
      <c r="J10" s="178"/>
      <c r="K10" s="184"/>
      <c r="L10" s="184"/>
      <c r="M10" s="184"/>
      <c r="N10" s="184"/>
      <c r="O10" s="178"/>
      <c r="P10" s="178"/>
      <c r="Q10" s="178"/>
      <c r="R10" s="182"/>
    </row>
    <row r="11" spans="1:18" ht="15.75">
      <c r="A11" s="7"/>
      <c r="B11" s="7"/>
      <c r="C11" s="178" t="s">
        <v>704</v>
      </c>
      <c r="D11" s="178"/>
      <c r="E11" s="178"/>
      <c r="F11" s="178"/>
      <c r="G11" s="79"/>
      <c r="H11" s="79"/>
      <c r="I11" s="178"/>
      <c r="J11" s="178"/>
      <c r="K11" s="184"/>
      <c r="L11" s="184"/>
      <c r="M11" s="184"/>
      <c r="N11" s="184"/>
      <c r="O11" s="178"/>
      <c r="P11" s="178"/>
      <c r="Q11" s="178"/>
      <c r="R11" s="182"/>
    </row>
    <row r="12" spans="1:18" ht="15.75">
      <c r="A12" s="39"/>
      <c r="B12" s="39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7"/>
      <c r="O12" s="188"/>
      <c r="P12" s="189"/>
      <c r="Q12" s="187"/>
      <c r="R12" s="182"/>
    </row>
    <row r="13" spans="1:18" ht="15.75">
      <c r="A13" s="39"/>
      <c r="B13" s="39"/>
      <c r="C13" s="186"/>
      <c r="D13" s="186"/>
      <c r="E13" s="184"/>
      <c r="F13" s="184"/>
      <c r="G13" s="184"/>
      <c r="H13" s="184"/>
      <c r="I13" s="184"/>
      <c r="J13" s="184"/>
      <c r="K13" s="184"/>
      <c r="L13" s="184"/>
      <c r="M13" s="184"/>
      <c r="N13" s="187"/>
      <c r="O13" s="188"/>
      <c r="P13" s="189"/>
      <c r="Q13" s="187"/>
      <c r="R13" s="182"/>
    </row>
    <row r="14" spans="1:18" ht="15.75">
      <c r="A14" s="39"/>
      <c r="B14" s="39"/>
      <c r="C14" s="190" t="s">
        <v>87</v>
      </c>
      <c r="D14" s="190"/>
      <c r="E14" s="184"/>
      <c r="F14" s="184"/>
      <c r="G14" s="565">
        <f>Q34</f>
        <v>0</v>
      </c>
      <c r="H14" s="187" t="s">
        <v>50</v>
      </c>
      <c r="I14" s="184"/>
      <c r="J14" s="184"/>
      <c r="K14" s="184"/>
      <c r="L14" s="184"/>
      <c r="M14" s="184"/>
      <c r="N14" s="187"/>
      <c r="O14" s="188"/>
      <c r="P14" s="189"/>
      <c r="Q14" s="187"/>
      <c r="R14" s="182"/>
    </row>
    <row r="15" spans="1:18" ht="15.75">
      <c r="A15" s="39"/>
      <c r="B15" s="39"/>
      <c r="C15" s="186"/>
      <c r="D15" s="186"/>
      <c r="E15" s="184"/>
      <c r="F15" s="184"/>
      <c r="G15" s="184"/>
      <c r="H15" s="184"/>
      <c r="I15" s="184"/>
      <c r="J15" s="184"/>
      <c r="K15" s="184"/>
      <c r="L15" s="184"/>
      <c r="M15" s="184"/>
      <c r="N15" s="187"/>
      <c r="O15" s="188"/>
      <c r="P15" s="189"/>
      <c r="Q15" s="187"/>
      <c r="R15" s="182"/>
    </row>
    <row r="16" spans="1:18" ht="15.75">
      <c r="A16" s="39"/>
      <c r="B16" s="39"/>
      <c r="C16" s="191" t="s">
        <v>703</v>
      </c>
      <c r="D16" s="191"/>
      <c r="E16" s="184"/>
      <c r="F16" s="184"/>
      <c r="G16" s="184"/>
      <c r="H16" s="184"/>
      <c r="I16" s="184"/>
      <c r="J16" s="184"/>
      <c r="K16" s="184"/>
      <c r="L16" s="184"/>
      <c r="M16" s="184"/>
      <c r="N16" s="187"/>
      <c r="O16" s="188"/>
      <c r="P16" s="189"/>
      <c r="Q16" s="187"/>
      <c r="R16" s="182"/>
    </row>
    <row r="17" spans="1:18" ht="15.75">
      <c r="A17" s="43"/>
      <c r="B17" s="43"/>
      <c r="C17" s="566"/>
      <c r="D17" s="566"/>
      <c r="E17" s="567"/>
      <c r="F17" s="567"/>
      <c r="G17" s="567"/>
      <c r="H17" s="567"/>
      <c r="I17" s="567"/>
      <c r="J17" s="567"/>
      <c r="K17" s="567"/>
      <c r="L17" s="567"/>
      <c r="M17" s="567"/>
      <c r="N17" s="568"/>
      <c r="O17" s="569"/>
      <c r="P17" s="570"/>
      <c r="Q17" s="568"/>
      <c r="R17" s="182"/>
    </row>
    <row r="18" spans="1:18" ht="13.5" customHeight="1">
      <c r="A18" s="517" t="s">
        <v>89</v>
      </c>
      <c r="B18" s="511" t="s">
        <v>48</v>
      </c>
      <c r="C18" s="766"/>
      <c r="D18" s="765" t="s">
        <v>25</v>
      </c>
      <c r="E18" s="765" t="s">
        <v>95</v>
      </c>
      <c r="F18" s="765" t="s">
        <v>94</v>
      </c>
      <c r="G18" s="767" t="s">
        <v>97</v>
      </c>
      <c r="H18" s="804"/>
      <c r="I18" s="804"/>
      <c r="J18" s="804"/>
      <c r="K18" s="804"/>
      <c r="L18" s="804"/>
      <c r="M18" s="769"/>
      <c r="N18" s="769"/>
      <c r="O18" s="769" t="s">
        <v>91</v>
      </c>
      <c r="P18" s="769"/>
      <c r="Q18" s="766"/>
      <c r="R18" s="182"/>
    </row>
    <row r="19" spans="1:18" ht="12.75" customHeight="1">
      <c r="A19" s="518"/>
      <c r="B19" s="512"/>
      <c r="C19" s="769" t="s">
        <v>51</v>
      </c>
      <c r="D19" s="805"/>
      <c r="E19" s="805"/>
      <c r="F19" s="805"/>
      <c r="G19" s="770" t="s">
        <v>92</v>
      </c>
      <c r="H19" s="771" t="s">
        <v>99</v>
      </c>
      <c r="I19" s="772" t="s">
        <v>52</v>
      </c>
      <c r="J19" s="772"/>
      <c r="K19" s="769" t="s">
        <v>54</v>
      </c>
      <c r="L19" s="769"/>
      <c r="M19" s="773" t="s">
        <v>98</v>
      </c>
      <c r="N19" s="772" t="s">
        <v>52</v>
      </c>
      <c r="O19" s="772" t="s">
        <v>53</v>
      </c>
      <c r="P19" s="769" t="s">
        <v>54</v>
      </c>
      <c r="Q19" s="769"/>
      <c r="R19" s="182"/>
    </row>
    <row r="20" spans="1:18" ht="15" customHeight="1">
      <c r="A20" s="518"/>
      <c r="B20" s="512"/>
      <c r="C20" s="769"/>
      <c r="D20" s="805"/>
      <c r="E20" s="805"/>
      <c r="F20" s="805"/>
      <c r="G20" s="770"/>
      <c r="H20" s="804"/>
      <c r="I20" s="772" t="s">
        <v>56</v>
      </c>
      <c r="J20" s="772" t="s">
        <v>53</v>
      </c>
      <c r="K20" s="769" t="s">
        <v>57</v>
      </c>
      <c r="L20" s="769" t="s">
        <v>93</v>
      </c>
      <c r="M20" s="806"/>
      <c r="N20" s="772" t="s">
        <v>56</v>
      </c>
      <c r="O20" s="772"/>
      <c r="P20" s="769" t="s">
        <v>57</v>
      </c>
      <c r="Q20" s="769" t="s">
        <v>55</v>
      </c>
      <c r="R20" s="182"/>
    </row>
    <row r="21" spans="1:18" ht="33.75" customHeight="1">
      <c r="A21" s="519"/>
      <c r="B21" s="513"/>
      <c r="C21" s="571"/>
      <c r="D21" s="805"/>
      <c r="E21" s="805"/>
      <c r="F21" s="805"/>
      <c r="G21" s="770"/>
      <c r="H21" s="804"/>
      <c r="I21" s="772" t="s">
        <v>96</v>
      </c>
      <c r="J21" s="772" t="s">
        <v>96</v>
      </c>
      <c r="K21" s="769" t="s">
        <v>96</v>
      </c>
      <c r="L21" s="571" t="s">
        <v>50</v>
      </c>
      <c r="M21" s="806"/>
      <c r="N21" s="769" t="s">
        <v>96</v>
      </c>
      <c r="O21" s="769" t="s">
        <v>96</v>
      </c>
      <c r="P21" s="769" t="s">
        <v>96</v>
      </c>
      <c r="Q21" s="769" t="s">
        <v>96</v>
      </c>
      <c r="R21" s="182"/>
    </row>
    <row r="22" spans="1:18" ht="15">
      <c r="A22" s="162">
        <v>1</v>
      </c>
      <c r="B22" s="162">
        <v>2</v>
      </c>
      <c r="C22" s="571">
        <v>3</v>
      </c>
      <c r="D22" s="571"/>
      <c r="E22" s="571">
        <v>4</v>
      </c>
      <c r="F22" s="572">
        <v>5</v>
      </c>
      <c r="G22" s="573">
        <v>6</v>
      </c>
      <c r="H22" s="572">
        <v>7</v>
      </c>
      <c r="I22" s="571">
        <v>8</v>
      </c>
      <c r="J22" s="571">
        <v>9</v>
      </c>
      <c r="K22" s="571">
        <v>10</v>
      </c>
      <c r="L22" s="571">
        <v>11</v>
      </c>
      <c r="M22" s="807">
        <v>12</v>
      </c>
      <c r="N22" s="772">
        <v>13</v>
      </c>
      <c r="O22" s="571">
        <v>14</v>
      </c>
      <c r="P22" s="571">
        <v>15</v>
      </c>
      <c r="Q22" s="571">
        <v>16</v>
      </c>
      <c r="R22" s="182"/>
    </row>
    <row r="23" spans="1:18" s="107" customFormat="1" ht="15.75" customHeight="1">
      <c r="A23" s="248"/>
      <c r="B23" s="248"/>
      <c r="C23" s="574" t="s">
        <v>247</v>
      </c>
      <c r="D23" s="574"/>
      <c r="E23" s="574"/>
      <c r="F23" s="574"/>
      <c r="G23" s="575"/>
      <c r="H23" s="575"/>
      <c r="I23" s="576"/>
      <c r="J23" s="577"/>
      <c r="K23" s="578"/>
      <c r="L23" s="578"/>
      <c r="M23" s="578"/>
      <c r="N23" s="578"/>
      <c r="O23" s="578"/>
      <c r="P23" s="576"/>
      <c r="Q23" s="579"/>
      <c r="R23" s="182"/>
    </row>
    <row r="24" spans="1:18" s="107" customFormat="1" ht="15.75" customHeight="1">
      <c r="A24" s="255">
        <v>1</v>
      </c>
      <c r="B24" s="117" t="s">
        <v>62</v>
      </c>
      <c r="C24" s="580" t="s">
        <v>244</v>
      </c>
      <c r="D24" s="581" t="s">
        <v>144</v>
      </c>
      <c r="E24" s="581" t="s">
        <v>73</v>
      </c>
      <c r="F24" s="581">
        <v>1</v>
      </c>
      <c r="G24" s="582"/>
      <c r="H24" s="576"/>
      <c r="I24" s="583"/>
      <c r="J24" s="584"/>
      <c r="K24" s="584"/>
      <c r="L24" s="585"/>
      <c r="M24" s="585"/>
      <c r="N24" s="585"/>
      <c r="O24" s="585"/>
      <c r="P24" s="579"/>
      <c r="Q24" s="579"/>
      <c r="R24" s="182"/>
    </row>
    <row r="25" spans="1:18" s="107" customFormat="1" ht="15.75" customHeight="1">
      <c r="A25" s="255">
        <v>2</v>
      </c>
      <c r="B25" s="117" t="s">
        <v>62</v>
      </c>
      <c r="C25" s="580" t="s">
        <v>245</v>
      </c>
      <c r="D25" s="581" t="s">
        <v>144</v>
      </c>
      <c r="E25" s="581" t="s">
        <v>145</v>
      </c>
      <c r="F25" s="586">
        <v>2</v>
      </c>
      <c r="G25" s="582"/>
      <c r="H25" s="576"/>
      <c r="I25" s="583"/>
      <c r="J25" s="584"/>
      <c r="K25" s="584"/>
      <c r="L25" s="585"/>
      <c r="M25" s="585"/>
      <c r="N25" s="585"/>
      <c r="O25" s="585"/>
      <c r="P25" s="579"/>
      <c r="Q25" s="579"/>
      <c r="R25" s="182"/>
    </row>
    <row r="26" spans="1:18" s="107" customFormat="1" ht="15.75" customHeight="1">
      <c r="A26" s="255">
        <v>3</v>
      </c>
      <c r="B26" s="117" t="s">
        <v>62</v>
      </c>
      <c r="C26" s="580" t="s">
        <v>246</v>
      </c>
      <c r="D26" s="581" t="s">
        <v>144</v>
      </c>
      <c r="E26" s="587" t="s">
        <v>73</v>
      </c>
      <c r="F26" s="587">
        <v>1</v>
      </c>
      <c r="G26" s="582"/>
      <c r="H26" s="576"/>
      <c r="I26" s="583"/>
      <c r="J26" s="584"/>
      <c r="K26" s="584"/>
      <c r="L26" s="585"/>
      <c r="M26" s="585"/>
      <c r="N26" s="585"/>
      <c r="O26" s="585"/>
      <c r="P26" s="579"/>
      <c r="Q26" s="579"/>
      <c r="R26" s="182"/>
    </row>
    <row r="27" spans="1:18" s="107" customFormat="1" ht="15.75" customHeight="1">
      <c r="A27" s="255">
        <v>4</v>
      </c>
      <c r="B27" s="117" t="s">
        <v>62</v>
      </c>
      <c r="C27" s="588" t="s">
        <v>209</v>
      </c>
      <c r="D27" s="589"/>
      <c r="E27" s="581" t="s">
        <v>84</v>
      </c>
      <c r="F27" s="581">
        <v>1</v>
      </c>
      <c r="G27" s="582"/>
      <c r="H27" s="576"/>
      <c r="I27" s="583"/>
      <c r="J27" s="584"/>
      <c r="K27" s="584"/>
      <c r="L27" s="585"/>
      <c r="M27" s="585"/>
      <c r="N27" s="585"/>
      <c r="O27" s="585"/>
      <c r="P27" s="579"/>
      <c r="Q27" s="579"/>
      <c r="R27" s="182"/>
    </row>
    <row r="28" spans="1:18" ht="16.5" customHeight="1">
      <c r="A28" s="250"/>
      <c r="B28" s="250"/>
      <c r="C28" s="590" t="s">
        <v>93</v>
      </c>
      <c r="D28" s="591"/>
      <c r="E28" s="592"/>
      <c r="F28" s="592"/>
      <c r="G28" s="594"/>
      <c r="H28" s="808"/>
      <c r="I28" s="595"/>
      <c r="J28" s="596"/>
      <c r="K28" s="597"/>
      <c r="L28" s="598"/>
      <c r="M28" s="600"/>
      <c r="N28" s="600"/>
      <c r="O28" s="600"/>
      <c r="P28" s="600"/>
      <c r="Q28" s="600"/>
      <c r="R28" s="182"/>
    </row>
    <row r="29" spans="1:18" ht="15.75">
      <c r="A29" s="250"/>
      <c r="B29" s="250"/>
      <c r="C29" s="590" t="s">
        <v>693</v>
      </c>
      <c r="D29" s="591"/>
      <c r="E29" s="592"/>
      <c r="F29" s="593"/>
      <c r="G29" s="594"/>
      <c r="H29" s="594"/>
      <c r="I29" s="595"/>
      <c r="J29" s="596"/>
      <c r="K29" s="597"/>
      <c r="L29" s="598"/>
      <c r="M29" s="598"/>
      <c r="N29" s="599"/>
      <c r="O29" s="600"/>
      <c r="P29" s="601"/>
      <c r="Q29" s="601"/>
      <c r="R29" s="182"/>
    </row>
    <row r="30" spans="1:18" ht="13.5" customHeight="1">
      <c r="A30" s="250"/>
      <c r="B30" s="250"/>
      <c r="C30" s="590" t="s">
        <v>101</v>
      </c>
      <c r="D30" s="591"/>
      <c r="E30" s="592"/>
      <c r="F30" s="602"/>
      <c r="G30" s="594"/>
      <c r="H30" s="594"/>
      <c r="I30" s="595"/>
      <c r="J30" s="596"/>
      <c r="K30" s="597"/>
      <c r="L30" s="598"/>
      <c r="M30" s="598"/>
      <c r="N30" s="599"/>
      <c r="O30" s="599"/>
      <c r="P30" s="599"/>
      <c r="Q30" s="599"/>
      <c r="R30" s="182"/>
    </row>
    <row r="31" spans="1:18" ht="15" customHeight="1">
      <c r="A31" s="250"/>
      <c r="B31" s="250"/>
      <c r="C31" s="590" t="s">
        <v>706</v>
      </c>
      <c r="D31" s="591"/>
      <c r="E31" s="592"/>
      <c r="F31" s="593"/>
      <c r="G31" s="594"/>
      <c r="H31" s="594"/>
      <c r="I31" s="595"/>
      <c r="J31" s="596"/>
      <c r="K31" s="597"/>
      <c r="L31" s="598"/>
      <c r="M31" s="598"/>
      <c r="N31" s="599"/>
      <c r="O31" s="600"/>
      <c r="P31" s="599"/>
      <c r="Q31" s="601"/>
      <c r="R31" s="182"/>
    </row>
    <row r="32" spans="1:18" ht="14.25" customHeight="1">
      <c r="A32" s="250"/>
      <c r="B32" s="250"/>
      <c r="C32" s="590" t="s">
        <v>694</v>
      </c>
      <c r="D32" s="591"/>
      <c r="E32" s="592"/>
      <c r="F32" s="593"/>
      <c r="G32" s="594"/>
      <c r="H32" s="594"/>
      <c r="I32" s="595"/>
      <c r="J32" s="596"/>
      <c r="K32" s="597"/>
      <c r="L32" s="598"/>
      <c r="M32" s="598"/>
      <c r="N32" s="599"/>
      <c r="O32" s="600"/>
      <c r="P32" s="599"/>
      <c r="Q32" s="601"/>
      <c r="R32" s="182"/>
    </row>
    <row r="33" spans="1:18" ht="14.25" customHeight="1">
      <c r="A33" s="250"/>
      <c r="B33" s="250"/>
      <c r="C33" s="590" t="s">
        <v>102</v>
      </c>
      <c r="D33" s="591"/>
      <c r="E33" s="592"/>
      <c r="F33" s="603"/>
      <c r="G33" s="594"/>
      <c r="H33" s="594"/>
      <c r="I33" s="595"/>
      <c r="J33" s="596"/>
      <c r="K33" s="597"/>
      <c r="L33" s="598"/>
      <c r="M33" s="598"/>
      <c r="N33" s="599"/>
      <c r="O33" s="600"/>
      <c r="P33" s="599"/>
      <c r="Q33" s="600"/>
      <c r="R33" s="182"/>
    </row>
    <row r="34" spans="1:18" ht="12.75" customHeight="1">
      <c r="A34" s="250"/>
      <c r="B34" s="250"/>
      <c r="C34" s="590" t="s">
        <v>103</v>
      </c>
      <c r="D34" s="591"/>
      <c r="E34" s="592"/>
      <c r="F34" s="603"/>
      <c r="G34" s="594"/>
      <c r="H34" s="594"/>
      <c r="I34" s="595"/>
      <c r="J34" s="596"/>
      <c r="K34" s="597"/>
      <c r="L34" s="598"/>
      <c r="M34" s="598"/>
      <c r="N34" s="599"/>
      <c r="O34" s="599"/>
      <c r="P34" s="599"/>
      <c r="Q34" s="599"/>
      <c r="R34" s="182"/>
    </row>
    <row r="35" spans="1:18" ht="12.75" customHeight="1">
      <c r="A35" s="5"/>
      <c r="B35" s="5"/>
      <c r="C35" s="604"/>
      <c r="D35" s="604"/>
      <c r="E35" s="604"/>
      <c r="F35" s="604"/>
      <c r="G35" s="604"/>
      <c r="H35" s="604"/>
      <c r="I35" s="604"/>
      <c r="J35" s="604"/>
      <c r="K35" s="604"/>
      <c r="L35" s="604"/>
      <c r="M35" s="604"/>
      <c r="N35" s="604"/>
      <c r="O35" s="604"/>
      <c r="P35" s="604"/>
      <c r="Q35" s="604"/>
      <c r="R35" s="182"/>
    </row>
    <row r="36" spans="1:18" ht="12.75" customHeight="1">
      <c r="A36" s="5"/>
      <c r="B36" s="5"/>
      <c r="C36" s="604"/>
      <c r="D36" s="604"/>
      <c r="E36" s="604"/>
      <c r="F36" s="604"/>
      <c r="G36" s="604"/>
      <c r="H36" s="604"/>
      <c r="I36" s="604"/>
      <c r="J36" s="604"/>
      <c r="K36" s="604"/>
      <c r="L36" s="604"/>
      <c r="M36" s="604"/>
      <c r="N36" s="604"/>
      <c r="O36" s="604"/>
      <c r="P36" s="604"/>
      <c r="Q36" s="604"/>
      <c r="R36" s="182"/>
    </row>
    <row r="37" spans="1:18" ht="12.75" customHeight="1">
      <c r="A37" s="5"/>
      <c r="B37" s="5"/>
      <c r="C37" s="604"/>
      <c r="D37" s="604"/>
      <c r="E37" s="604"/>
      <c r="F37" s="604"/>
      <c r="G37" s="604"/>
      <c r="H37" s="604"/>
      <c r="I37" s="604"/>
      <c r="J37" s="604"/>
      <c r="K37" s="604"/>
      <c r="L37" s="604"/>
      <c r="M37" s="604"/>
      <c r="N37" s="604"/>
      <c r="O37" s="604"/>
      <c r="P37" s="604"/>
      <c r="Q37" s="604"/>
      <c r="R37" s="182"/>
    </row>
    <row r="38" spans="1:18" ht="12.75" customHeight="1">
      <c r="A38" s="5"/>
      <c r="B38" s="5"/>
      <c r="C38" s="605"/>
      <c r="D38" s="605"/>
      <c r="E38" s="605"/>
      <c r="F38" s="605"/>
      <c r="G38" s="605"/>
      <c r="H38" s="605"/>
      <c r="I38" s="605"/>
      <c r="J38" s="605"/>
      <c r="K38" s="605"/>
      <c r="L38" s="605"/>
      <c r="M38" s="605"/>
      <c r="N38" s="605"/>
      <c r="O38" s="605"/>
      <c r="P38" s="605"/>
      <c r="Q38" s="605"/>
      <c r="R38" s="182"/>
    </row>
    <row r="39" spans="1:18" ht="12.75" customHeight="1" thickBot="1">
      <c r="A39" s="5"/>
      <c r="B39" s="5"/>
      <c r="C39" s="606"/>
      <c r="D39" s="607"/>
      <c r="E39" s="608"/>
      <c r="F39" s="609"/>
      <c r="G39" s="609"/>
      <c r="H39" s="606"/>
      <c r="I39" s="607"/>
      <c r="J39" s="607"/>
      <c r="K39" s="607"/>
      <c r="L39" s="607"/>
      <c r="M39" s="607"/>
      <c r="N39" s="607"/>
      <c r="O39" s="607"/>
      <c r="P39" s="610"/>
      <c r="Q39" s="610"/>
      <c r="R39" s="182"/>
    </row>
    <row r="40" spans="1:18" ht="12.75" customHeight="1">
      <c r="A40" s="5"/>
      <c r="B40" s="5"/>
      <c r="C40" s="611"/>
      <c r="D40" s="611"/>
      <c r="E40" s="612"/>
      <c r="F40" s="609"/>
      <c r="G40" s="609"/>
      <c r="H40" s="609"/>
      <c r="I40" s="611"/>
      <c r="J40" s="611"/>
      <c r="K40" s="609"/>
      <c r="L40" s="609"/>
      <c r="M40" s="609"/>
      <c r="N40" s="611"/>
      <c r="O40" s="611"/>
      <c r="P40" s="610"/>
      <c r="Q40" s="610"/>
      <c r="R40" s="182"/>
    </row>
    <row r="41" spans="1:18" ht="12.75" customHeight="1">
      <c r="A41" s="5"/>
      <c r="B41" s="5"/>
      <c r="C41" s="612"/>
      <c r="D41" s="612"/>
      <c r="E41" s="612"/>
      <c r="F41" s="609"/>
      <c r="G41" s="609"/>
      <c r="H41" s="609"/>
      <c r="I41" s="612"/>
      <c r="J41" s="612"/>
      <c r="K41" s="609"/>
      <c r="L41" s="609"/>
      <c r="M41" s="609"/>
      <c r="N41" s="612"/>
      <c r="O41" s="612"/>
      <c r="P41" s="610"/>
      <c r="Q41" s="610"/>
      <c r="R41" s="182"/>
    </row>
    <row r="42" spans="1:18" ht="12.75" customHeight="1">
      <c r="A42" s="5"/>
      <c r="B42" s="5"/>
      <c r="C42" s="613"/>
      <c r="D42" s="613"/>
      <c r="E42" s="610"/>
      <c r="F42" s="609"/>
      <c r="G42" s="609"/>
      <c r="H42" s="609"/>
      <c r="I42" s="609"/>
      <c r="J42" s="613"/>
      <c r="K42" s="613"/>
      <c r="L42" s="610"/>
      <c r="M42" s="610"/>
      <c r="N42" s="610"/>
      <c r="O42" s="610"/>
      <c r="P42" s="610"/>
      <c r="Q42" s="610"/>
      <c r="R42" s="182"/>
    </row>
    <row r="43" spans="1:18" ht="12.75" customHeight="1">
      <c r="A43" s="5"/>
      <c r="B43" s="5"/>
      <c r="C43" s="614"/>
      <c r="D43" s="615"/>
      <c r="E43" s="615"/>
      <c r="F43" s="609"/>
      <c r="G43" s="609"/>
      <c r="H43" s="609"/>
      <c r="I43" s="609"/>
      <c r="J43" s="610"/>
      <c r="K43" s="610"/>
      <c r="L43" s="610"/>
      <c r="M43" s="610"/>
      <c r="N43" s="610"/>
      <c r="O43" s="610"/>
      <c r="P43" s="610"/>
      <c r="Q43" s="610"/>
      <c r="R43" s="182"/>
    </row>
    <row r="44" spans="1:18" ht="12.75" customHeight="1">
      <c r="A44" s="5"/>
      <c r="B44" s="5"/>
      <c r="C44" s="613"/>
      <c r="D44" s="613"/>
      <c r="E44" s="610"/>
      <c r="F44" s="609"/>
      <c r="G44" s="609"/>
      <c r="H44" s="609"/>
      <c r="I44" s="609"/>
      <c r="J44" s="613"/>
      <c r="K44" s="613"/>
      <c r="L44" s="613"/>
      <c r="M44" s="610"/>
      <c r="N44" s="609"/>
      <c r="O44" s="609"/>
      <c r="P44" s="609"/>
      <c r="Q44" s="605"/>
      <c r="R44" s="182"/>
    </row>
    <row r="45" spans="1:18" ht="12.75" customHeight="1">
      <c r="A45" s="5"/>
      <c r="B45" s="5"/>
      <c r="C45" s="610"/>
      <c r="D45" s="610"/>
      <c r="E45" s="610"/>
      <c r="F45" s="609"/>
      <c r="G45" s="609"/>
      <c r="H45" s="609"/>
      <c r="I45" s="609"/>
      <c r="J45" s="610"/>
      <c r="K45" s="610"/>
      <c r="L45" s="610"/>
      <c r="M45" s="610"/>
      <c r="N45" s="609"/>
      <c r="O45" s="609"/>
      <c r="P45" s="609"/>
      <c r="Q45" s="605"/>
      <c r="R45" s="182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8" spans="1:17" s="77" customFormat="1" ht="12.75">
      <c r="A418" s="22"/>
      <c r="B418" s="22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</row>
  </sheetData>
  <sheetProtection/>
  <mergeCells count="13">
    <mergeCell ref="D18:D21"/>
    <mergeCell ref="C42:D42"/>
    <mergeCell ref="F18:F21"/>
    <mergeCell ref="B18:B21"/>
    <mergeCell ref="M19:M21"/>
    <mergeCell ref="A18:A21"/>
    <mergeCell ref="C44:D44"/>
    <mergeCell ref="J44:L44"/>
    <mergeCell ref="H19:H21"/>
    <mergeCell ref="E18:E21"/>
    <mergeCell ref="G19:G21"/>
    <mergeCell ref="J42:K42"/>
    <mergeCell ref="G18:L18"/>
  </mergeCells>
  <conditionalFormatting sqref="B24:B27">
    <cfRule type="expression" priority="1" dxfId="0" stopIfTrue="1">
      <formula>#REF!</formula>
    </cfRule>
  </conditionalFormatting>
  <printOptions horizontalCentered="1"/>
  <pageMargins left="0.1968503937007874" right="0.1968503937007874" top="0.5905511811023623" bottom="0.1968503937007874" header="0.1968503937007874" footer="0.35433070866141736"/>
  <pageSetup horizontalDpi="300" verticalDpi="300" orientation="landscape" paperSize="9" scale="60" r:id="rId1"/>
  <headerFooter alignWithMargins="0">
    <oddFooter>&amp;R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86"/>
  <sheetViews>
    <sheetView zoomScale="70" zoomScaleNormal="70" zoomScalePageLayoutView="0" workbookViewId="0" topLeftCell="A22">
      <selection activeCell="A18" sqref="A18:Q46"/>
    </sheetView>
  </sheetViews>
  <sheetFormatPr defaultColWidth="9.140625" defaultRowHeight="12.75"/>
  <cols>
    <col min="1" max="1" width="6.57421875" style="22" customWidth="1"/>
    <col min="2" max="2" width="11.8515625" style="22" customWidth="1"/>
    <col min="3" max="3" width="51.8515625" style="4" customWidth="1"/>
    <col min="4" max="4" width="8.421875" style="4" customWidth="1"/>
    <col min="5" max="5" width="6.7109375" style="4" customWidth="1"/>
    <col min="6" max="6" width="8.28125" style="4" customWidth="1"/>
    <col min="7" max="7" width="9.421875" style="4" customWidth="1"/>
    <col min="8" max="8" width="9.57421875" style="4" customWidth="1"/>
    <col min="9" max="9" width="8.00390625" style="4" customWidth="1"/>
    <col min="10" max="10" width="8.57421875" style="4" customWidth="1"/>
    <col min="11" max="11" width="8.28125" style="4" customWidth="1"/>
    <col min="12" max="12" width="8.421875" style="4" customWidth="1"/>
    <col min="13" max="13" width="10.140625" style="4" customWidth="1"/>
    <col min="14" max="14" width="9.57421875" style="4" customWidth="1"/>
    <col min="15" max="15" width="10.7109375" style="4" customWidth="1"/>
    <col min="16" max="16" width="12.57421875" style="4" customWidth="1"/>
    <col min="17" max="17" width="16.28125" style="4" customWidth="1"/>
    <col min="18" max="21" width="8.8515625" style="4" customWidth="1"/>
    <col min="22" max="16384" width="9.140625" style="4" customWidth="1"/>
  </cols>
  <sheetData>
    <row r="1" spans="1:17" ht="26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7"/>
      <c r="L1" s="26"/>
      <c r="M1" s="26"/>
      <c r="N1" s="26"/>
      <c r="O1" s="26"/>
      <c r="P1" s="1"/>
      <c r="Q1" s="1"/>
    </row>
    <row r="2" spans="1:17" ht="26.25" customHeight="1">
      <c r="A2" s="1"/>
      <c r="B2" s="1"/>
      <c r="C2" s="1"/>
      <c r="D2" s="1"/>
      <c r="E2" s="51" t="s">
        <v>148</v>
      </c>
      <c r="F2" s="1"/>
      <c r="G2" s="1"/>
      <c r="H2" s="1"/>
      <c r="I2" s="1"/>
      <c r="J2" s="1"/>
      <c r="K2" s="27"/>
      <c r="L2" s="28"/>
      <c r="M2" s="28"/>
      <c r="N2" s="28"/>
      <c r="O2" s="28"/>
      <c r="P2" s="1"/>
      <c r="Q2" s="1"/>
    </row>
    <row r="3" spans="1:17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7"/>
      <c r="L3" s="28"/>
      <c r="M3" s="28"/>
      <c r="N3" s="28"/>
      <c r="O3" s="28"/>
      <c r="P3" s="1"/>
      <c r="Q3" s="1"/>
    </row>
    <row r="4" spans="1:17" ht="15">
      <c r="A4" s="30"/>
      <c r="B4" s="30"/>
      <c r="C4" s="30"/>
      <c r="D4" s="30"/>
      <c r="E4" s="87" t="s">
        <v>65</v>
      </c>
      <c r="F4" s="30"/>
      <c r="G4" s="30"/>
      <c r="H4" s="30"/>
      <c r="I4" s="30"/>
      <c r="J4" s="30"/>
      <c r="K4" s="616"/>
      <c r="L4" s="617"/>
      <c r="M4" s="617"/>
      <c r="N4" s="617"/>
      <c r="O4" s="617"/>
      <c r="P4" s="30"/>
      <c r="Q4" s="30"/>
    </row>
    <row r="5" spans="1:17" ht="14.25">
      <c r="A5" s="30"/>
      <c r="B5" s="30"/>
      <c r="C5" s="30"/>
      <c r="D5" s="30"/>
      <c r="E5" s="30"/>
      <c r="F5" s="30"/>
      <c r="G5" s="30"/>
      <c r="H5" s="30"/>
      <c r="I5" s="30"/>
      <c r="J5" s="30"/>
      <c r="K5" s="616"/>
      <c r="L5" s="617"/>
      <c r="M5" s="617"/>
      <c r="N5" s="617"/>
      <c r="O5" s="617"/>
      <c r="P5" s="30"/>
      <c r="Q5" s="30"/>
    </row>
    <row r="6" spans="1:17" ht="14.25">
      <c r="A6" s="30"/>
      <c r="B6" s="30"/>
      <c r="C6" s="30"/>
      <c r="D6" s="30"/>
      <c r="E6" s="30"/>
      <c r="F6" s="30"/>
      <c r="G6" s="30"/>
      <c r="H6" s="30"/>
      <c r="I6" s="30"/>
      <c r="J6" s="30"/>
      <c r="K6" s="616"/>
      <c r="L6" s="617"/>
      <c r="M6" s="617"/>
      <c r="N6" s="617"/>
      <c r="O6" s="617"/>
      <c r="P6" s="30"/>
      <c r="Q6" s="30"/>
    </row>
    <row r="7" spans="1:17" ht="15">
      <c r="A7" s="30"/>
      <c r="B7" s="30"/>
      <c r="C7" s="530" t="s">
        <v>194</v>
      </c>
      <c r="D7" s="530"/>
      <c r="E7" s="30"/>
      <c r="F7" s="30"/>
      <c r="G7" s="530"/>
      <c r="H7" s="30"/>
      <c r="I7" s="30"/>
      <c r="J7" s="30"/>
      <c r="K7" s="425"/>
      <c r="L7" s="425"/>
      <c r="M7" s="425"/>
      <c r="N7" s="30"/>
      <c r="O7" s="30"/>
      <c r="P7" s="30"/>
      <c r="Q7" s="395"/>
    </row>
    <row r="8" spans="1:17" ht="15">
      <c r="A8" s="30"/>
      <c r="B8" s="30"/>
      <c r="C8" s="424" t="s">
        <v>88</v>
      </c>
      <c r="D8" s="424"/>
      <c r="E8" s="30"/>
      <c r="F8" s="30"/>
      <c r="G8" s="530"/>
      <c r="H8" s="30"/>
      <c r="I8" s="30"/>
      <c r="J8" s="30"/>
      <c r="K8" s="425"/>
      <c r="L8" s="425"/>
      <c r="M8" s="425"/>
      <c r="N8" s="30"/>
      <c r="O8" s="30"/>
      <c r="P8" s="30"/>
      <c r="Q8" s="395"/>
    </row>
    <row r="9" spans="1:17" ht="14.25">
      <c r="A9" s="30"/>
      <c r="B9" s="30"/>
      <c r="C9" s="30" t="s">
        <v>676</v>
      </c>
      <c r="D9" s="30"/>
      <c r="E9" s="30"/>
      <c r="F9" s="30"/>
      <c r="G9" s="30"/>
      <c r="H9" s="30"/>
      <c r="I9" s="30"/>
      <c r="J9" s="30"/>
      <c r="K9" s="425"/>
      <c r="L9" s="425"/>
      <c r="M9" s="425"/>
      <c r="N9" s="30"/>
      <c r="O9" s="30"/>
      <c r="P9" s="30"/>
      <c r="Q9" s="395"/>
    </row>
    <row r="10" spans="1:17" ht="14.25">
      <c r="A10" s="30"/>
      <c r="B10" s="30"/>
      <c r="C10" s="424" t="s">
        <v>195</v>
      </c>
      <c r="D10" s="424"/>
      <c r="E10" s="30"/>
      <c r="F10" s="30"/>
      <c r="G10" s="30"/>
      <c r="H10" s="30"/>
      <c r="I10" s="30"/>
      <c r="J10" s="30"/>
      <c r="K10" s="425"/>
      <c r="L10" s="425"/>
      <c r="M10" s="425"/>
      <c r="N10" s="30"/>
      <c r="O10" s="30"/>
      <c r="P10" s="30"/>
      <c r="Q10" s="395"/>
    </row>
    <row r="11" spans="1:17" ht="15">
      <c r="A11" s="618"/>
      <c r="B11" s="618"/>
      <c r="C11" s="30" t="s">
        <v>704</v>
      </c>
      <c r="D11" s="30"/>
      <c r="E11" s="30"/>
      <c r="F11" s="30"/>
      <c r="G11" s="30"/>
      <c r="H11" s="398"/>
      <c r="I11" s="398"/>
      <c r="J11" s="30"/>
      <c r="K11" s="425"/>
      <c r="L11" s="425"/>
      <c r="M11" s="425"/>
      <c r="N11" s="30"/>
      <c r="O11" s="30"/>
      <c r="P11" s="30"/>
      <c r="Q11" s="395"/>
    </row>
    <row r="12" spans="1:17" ht="15">
      <c r="A12" s="619"/>
      <c r="B12" s="619"/>
      <c r="C12" s="531"/>
      <c r="D12" s="531"/>
      <c r="E12" s="425"/>
      <c r="F12" s="425"/>
      <c r="G12" s="425"/>
      <c r="H12" s="425"/>
      <c r="I12" s="425"/>
      <c r="J12" s="425"/>
      <c r="K12" s="425"/>
      <c r="L12" s="425"/>
      <c r="M12" s="532"/>
      <c r="N12" s="533"/>
      <c r="O12" s="534"/>
      <c r="P12" s="532"/>
      <c r="Q12" s="395"/>
    </row>
    <row r="13" spans="1:17" ht="14.25">
      <c r="A13" s="618"/>
      <c r="B13" s="618"/>
      <c r="C13" s="531"/>
      <c r="D13" s="531"/>
      <c r="E13" s="30"/>
      <c r="F13" s="30"/>
      <c r="G13" s="30"/>
      <c r="H13" s="30"/>
      <c r="I13" s="30"/>
      <c r="J13" s="30"/>
      <c r="K13" s="425"/>
      <c r="L13" s="425"/>
      <c r="M13" s="425"/>
      <c r="N13" s="425"/>
      <c r="O13" s="30"/>
      <c r="P13" s="30"/>
      <c r="Q13" s="30"/>
    </row>
    <row r="14" spans="1:17" ht="15">
      <c r="A14" s="618"/>
      <c r="B14" s="618"/>
      <c r="C14" s="535" t="s">
        <v>87</v>
      </c>
      <c r="D14" s="535"/>
      <c r="E14" s="30"/>
      <c r="F14" s="30"/>
      <c r="G14" s="620">
        <f>Q46</f>
        <v>0</v>
      </c>
      <c r="H14" s="87" t="s">
        <v>50</v>
      </c>
      <c r="I14" s="30"/>
      <c r="J14" s="30"/>
      <c r="K14" s="425"/>
      <c r="L14" s="425"/>
      <c r="M14" s="425"/>
      <c r="N14" s="425"/>
      <c r="O14" s="30"/>
      <c r="P14" s="30"/>
      <c r="Q14" s="30"/>
    </row>
    <row r="15" spans="1:17" ht="14.25">
      <c r="A15" s="618"/>
      <c r="B15" s="618"/>
      <c r="C15" s="531"/>
      <c r="D15" s="531"/>
      <c r="E15" s="30"/>
      <c r="F15" s="30"/>
      <c r="G15" s="30"/>
      <c r="H15" s="30"/>
      <c r="I15" s="30"/>
      <c r="J15" s="30"/>
      <c r="K15" s="425"/>
      <c r="L15" s="425"/>
      <c r="M15" s="425"/>
      <c r="N15" s="425"/>
      <c r="O15" s="30"/>
      <c r="P15" s="30"/>
      <c r="Q15" s="30"/>
    </row>
    <row r="16" spans="1:17" ht="15">
      <c r="A16" s="618"/>
      <c r="B16" s="618"/>
      <c r="C16" s="537" t="s">
        <v>703</v>
      </c>
      <c r="D16" s="537"/>
      <c r="E16" s="30"/>
      <c r="F16" s="30"/>
      <c r="G16" s="30"/>
      <c r="H16" s="30"/>
      <c r="I16" s="30"/>
      <c r="J16" s="30"/>
      <c r="K16" s="425"/>
      <c r="L16" s="425"/>
      <c r="M16" s="425"/>
      <c r="N16" s="532"/>
      <c r="O16" s="621"/>
      <c r="P16" s="622"/>
      <c r="Q16" s="87"/>
    </row>
    <row r="17" spans="1:17" ht="15">
      <c r="A17" s="618"/>
      <c r="B17" s="618"/>
      <c r="C17" s="34"/>
      <c r="D17" s="34"/>
      <c r="E17" s="30"/>
      <c r="F17" s="30"/>
      <c r="G17" s="30"/>
      <c r="H17" s="30"/>
      <c r="I17" s="30"/>
      <c r="J17" s="30"/>
      <c r="K17" s="425"/>
      <c r="L17" s="425"/>
      <c r="M17" s="425"/>
      <c r="N17" s="532"/>
      <c r="O17" s="621"/>
      <c r="P17" s="622"/>
      <c r="Q17" s="87"/>
    </row>
    <row r="18" spans="1:17" ht="13.5" customHeight="1">
      <c r="A18" s="777" t="s">
        <v>89</v>
      </c>
      <c r="B18" s="778" t="s">
        <v>48</v>
      </c>
      <c r="C18" s="779"/>
      <c r="D18" s="778" t="s">
        <v>25</v>
      </c>
      <c r="E18" s="778" t="s">
        <v>95</v>
      </c>
      <c r="F18" s="778" t="s">
        <v>94</v>
      </c>
      <c r="G18" s="780" t="s">
        <v>97</v>
      </c>
      <c r="H18" s="502"/>
      <c r="I18" s="502"/>
      <c r="J18" s="502"/>
      <c r="K18" s="502"/>
      <c r="L18" s="502"/>
      <c r="M18" s="781"/>
      <c r="N18" s="781"/>
      <c r="O18" s="781" t="s">
        <v>91</v>
      </c>
      <c r="P18" s="781"/>
      <c r="Q18" s="779"/>
    </row>
    <row r="19" spans="1:17" ht="14.25">
      <c r="A19" s="502"/>
      <c r="B19" s="782"/>
      <c r="C19" s="781" t="s">
        <v>51</v>
      </c>
      <c r="D19" s="782"/>
      <c r="E19" s="782"/>
      <c r="F19" s="782"/>
      <c r="G19" s="783" t="s">
        <v>92</v>
      </c>
      <c r="H19" s="784" t="s">
        <v>99</v>
      </c>
      <c r="I19" s="785" t="s">
        <v>52</v>
      </c>
      <c r="J19" s="785"/>
      <c r="K19" s="777" t="s">
        <v>100</v>
      </c>
      <c r="L19" s="781"/>
      <c r="M19" s="786" t="s">
        <v>98</v>
      </c>
      <c r="N19" s="785" t="s">
        <v>52</v>
      </c>
      <c r="O19" s="785" t="s">
        <v>53</v>
      </c>
      <c r="P19" s="781" t="s">
        <v>54</v>
      </c>
      <c r="Q19" s="781"/>
    </row>
    <row r="20" spans="1:17" ht="15" customHeight="1">
      <c r="A20" s="502"/>
      <c r="B20" s="782"/>
      <c r="C20" s="781"/>
      <c r="D20" s="782"/>
      <c r="E20" s="782"/>
      <c r="F20" s="782"/>
      <c r="G20" s="783"/>
      <c r="H20" s="502"/>
      <c r="I20" s="785" t="s">
        <v>56</v>
      </c>
      <c r="J20" s="785" t="s">
        <v>53</v>
      </c>
      <c r="K20" s="502"/>
      <c r="L20" s="781" t="s">
        <v>93</v>
      </c>
      <c r="M20" s="787"/>
      <c r="N20" s="785" t="s">
        <v>56</v>
      </c>
      <c r="O20" s="785"/>
      <c r="P20" s="781" t="s">
        <v>57</v>
      </c>
      <c r="Q20" s="781" t="s">
        <v>55</v>
      </c>
    </row>
    <row r="21" spans="1:17" ht="28.5" customHeight="1">
      <c r="A21" s="502"/>
      <c r="B21" s="782"/>
      <c r="C21" s="35"/>
      <c r="D21" s="782"/>
      <c r="E21" s="782"/>
      <c r="F21" s="782"/>
      <c r="G21" s="783"/>
      <c r="H21" s="502"/>
      <c r="I21" s="785" t="s">
        <v>96</v>
      </c>
      <c r="J21" s="785" t="s">
        <v>96</v>
      </c>
      <c r="K21" s="502"/>
      <c r="L21" s="35" t="s">
        <v>50</v>
      </c>
      <c r="M21" s="787"/>
      <c r="N21" s="781" t="s">
        <v>96</v>
      </c>
      <c r="O21" s="781" t="s">
        <v>96</v>
      </c>
      <c r="P21" s="781" t="s">
        <v>96</v>
      </c>
      <c r="Q21" s="781" t="s">
        <v>96</v>
      </c>
    </row>
    <row r="22" spans="1:17" ht="14.25">
      <c r="A22" s="35">
        <v>1</v>
      </c>
      <c r="B22" s="35">
        <v>2</v>
      </c>
      <c r="C22" s="35">
        <v>3</v>
      </c>
      <c r="D22" s="35">
        <v>4</v>
      </c>
      <c r="E22" s="35">
        <v>5</v>
      </c>
      <c r="F22" s="35">
        <v>6</v>
      </c>
      <c r="G22" s="35">
        <v>7</v>
      </c>
      <c r="H22" s="35">
        <v>8</v>
      </c>
      <c r="I22" s="35">
        <v>9</v>
      </c>
      <c r="J22" s="35">
        <v>11</v>
      </c>
      <c r="K22" s="35">
        <v>13</v>
      </c>
      <c r="L22" s="35">
        <v>14</v>
      </c>
      <c r="M22" s="35">
        <v>15</v>
      </c>
      <c r="N22" s="35">
        <v>16</v>
      </c>
      <c r="O22" s="35">
        <v>17</v>
      </c>
      <c r="P22" s="35">
        <v>18</v>
      </c>
      <c r="Q22" s="35">
        <v>19</v>
      </c>
    </row>
    <row r="23" spans="1:17" ht="21" customHeight="1">
      <c r="A23" s="78"/>
      <c r="B23" s="78"/>
      <c r="C23" s="623" t="s">
        <v>66</v>
      </c>
      <c r="D23" s="623"/>
      <c r="E23" s="78"/>
      <c r="F23" s="78"/>
      <c r="G23" s="543"/>
      <c r="H23" s="542"/>
      <c r="I23" s="35"/>
      <c r="J23" s="35"/>
      <c r="K23" s="35"/>
      <c r="L23" s="785"/>
      <c r="M23" s="799"/>
      <c r="N23" s="785"/>
      <c r="O23" s="35"/>
      <c r="P23" s="35"/>
      <c r="Q23" s="36"/>
    </row>
    <row r="24" spans="1:17" ht="42.75">
      <c r="A24" s="78">
        <v>1</v>
      </c>
      <c r="B24" s="176" t="s">
        <v>62</v>
      </c>
      <c r="C24" s="207" t="s">
        <v>203</v>
      </c>
      <c r="D24" s="201" t="s">
        <v>210</v>
      </c>
      <c r="E24" s="84" t="s">
        <v>84</v>
      </c>
      <c r="F24" s="201">
        <v>1</v>
      </c>
      <c r="G24" s="624"/>
      <c r="H24" s="625"/>
      <c r="I24" s="626"/>
      <c r="J24" s="194"/>
      <c r="K24" s="203"/>
      <c r="L24" s="230"/>
      <c r="M24" s="627"/>
      <c r="N24" s="230"/>
      <c r="O24" s="230"/>
      <c r="P24" s="231"/>
      <c r="Q24" s="231"/>
    </row>
    <row r="25" spans="1:17" ht="42.75">
      <c r="A25" s="78">
        <v>2</v>
      </c>
      <c r="B25" s="176" t="s">
        <v>62</v>
      </c>
      <c r="C25" s="207" t="s">
        <v>203</v>
      </c>
      <c r="D25" s="201" t="s">
        <v>211</v>
      </c>
      <c r="E25" s="84" t="s">
        <v>84</v>
      </c>
      <c r="F25" s="201">
        <v>1</v>
      </c>
      <c r="G25" s="624"/>
      <c r="H25" s="625"/>
      <c r="I25" s="626"/>
      <c r="J25" s="194"/>
      <c r="K25" s="203"/>
      <c r="L25" s="230"/>
      <c r="M25" s="627"/>
      <c r="N25" s="230"/>
      <c r="O25" s="230"/>
      <c r="P25" s="231"/>
      <c r="Q25" s="231"/>
    </row>
    <row r="26" spans="1:17" ht="42.75">
      <c r="A26" s="78">
        <v>3</v>
      </c>
      <c r="B26" s="176" t="s">
        <v>62</v>
      </c>
      <c r="C26" s="207" t="s">
        <v>203</v>
      </c>
      <c r="D26" s="201" t="s">
        <v>212</v>
      </c>
      <c r="E26" s="84" t="s">
        <v>84</v>
      </c>
      <c r="F26" s="201">
        <v>1</v>
      </c>
      <c r="G26" s="624"/>
      <c r="H26" s="625"/>
      <c r="I26" s="626"/>
      <c r="J26" s="194"/>
      <c r="K26" s="203"/>
      <c r="L26" s="230"/>
      <c r="M26" s="627"/>
      <c r="N26" s="230"/>
      <c r="O26" s="230"/>
      <c r="P26" s="231"/>
      <c r="Q26" s="231"/>
    </row>
    <row r="27" spans="1:17" ht="42.75">
      <c r="A27" s="78">
        <v>4</v>
      </c>
      <c r="B27" s="176" t="s">
        <v>62</v>
      </c>
      <c r="C27" s="207" t="s">
        <v>203</v>
      </c>
      <c r="D27" s="201" t="s">
        <v>213</v>
      </c>
      <c r="E27" s="84" t="s">
        <v>84</v>
      </c>
      <c r="F27" s="201">
        <v>2</v>
      </c>
      <c r="G27" s="624"/>
      <c r="H27" s="625"/>
      <c r="I27" s="626"/>
      <c r="J27" s="194"/>
      <c r="K27" s="203"/>
      <c r="L27" s="230"/>
      <c r="M27" s="627"/>
      <c r="N27" s="230"/>
      <c r="O27" s="230"/>
      <c r="P27" s="231"/>
      <c r="Q27" s="231"/>
    </row>
    <row r="28" spans="1:17" ht="28.5" customHeight="1">
      <c r="A28" s="78">
        <v>5</v>
      </c>
      <c r="B28" s="176" t="s">
        <v>62</v>
      </c>
      <c r="C28" s="207" t="s">
        <v>203</v>
      </c>
      <c r="D28" s="201" t="s">
        <v>214</v>
      </c>
      <c r="E28" s="84" t="s">
        <v>84</v>
      </c>
      <c r="F28" s="201">
        <v>3</v>
      </c>
      <c r="G28" s="624"/>
      <c r="H28" s="625"/>
      <c r="I28" s="626"/>
      <c r="J28" s="194"/>
      <c r="K28" s="203"/>
      <c r="L28" s="230"/>
      <c r="M28" s="627"/>
      <c r="N28" s="230"/>
      <c r="O28" s="230"/>
      <c r="P28" s="231"/>
      <c r="Q28" s="231"/>
    </row>
    <row r="29" spans="1:17" ht="15.75" customHeight="1">
      <c r="A29" s="78">
        <v>6</v>
      </c>
      <c r="B29" s="176" t="s">
        <v>62</v>
      </c>
      <c r="C29" s="207" t="s">
        <v>204</v>
      </c>
      <c r="D29" s="500" t="s">
        <v>215</v>
      </c>
      <c r="E29" s="84" t="s">
        <v>73</v>
      </c>
      <c r="F29" s="500">
        <v>5</v>
      </c>
      <c r="G29" s="624"/>
      <c r="H29" s="625"/>
      <c r="I29" s="626"/>
      <c r="J29" s="215"/>
      <c r="K29" s="203"/>
      <c r="L29" s="230"/>
      <c r="M29" s="627"/>
      <c r="N29" s="230"/>
      <c r="O29" s="230"/>
      <c r="P29" s="231"/>
      <c r="Q29" s="231"/>
    </row>
    <row r="30" spans="1:17" ht="15.75" customHeight="1">
      <c r="A30" s="78">
        <v>7</v>
      </c>
      <c r="B30" s="176" t="s">
        <v>62</v>
      </c>
      <c r="C30" s="207" t="s">
        <v>204</v>
      </c>
      <c r="D30" s="500" t="s">
        <v>216</v>
      </c>
      <c r="E30" s="84" t="s">
        <v>73</v>
      </c>
      <c r="F30" s="500">
        <v>3</v>
      </c>
      <c r="G30" s="624"/>
      <c r="H30" s="625"/>
      <c r="I30" s="626"/>
      <c r="J30" s="194"/>
      <c r="K30" s="203"/>
      <c r="L30" s="230"/>
      <c r="M30" s="627"/>
      <c r="N30" s="230"/>
      <c r="O30" s="230"/>
      <c r="P30" s="231"/>
      <c r="Q30" s="231"/>
    </row>
    <row r="31" spans="1:17" ht="15.75" customHeight="1">
      <c r="A31" s="78">
        <v>8</v>
      </c>
      <c r="B31" s="176" t="s">
        <v>62</v>
      </c>
      <c r="C31" s="207" t="s">
        <v>205</v>
      </c>
      <c r="D31" s="500" t="s">
        <v>215</v>
      </c>
      <c r="E31" s="84" t="s">
        <v>73</v>
      </c>
      <c r="F31" s="500">
        <v>5</v>
      </c>
      <c r="G31" s="624"/>
      <c r="H31" s="625"/>
      <c r="I31" s="626"/>
      <c r="J31" s="215"/>
      <c r="K31" s="203"/>
      <c r="L31" s="230"/>
      <c r="M31" s="627"/>
      <c r="N31" s="230"/>
      <c r="O31" s="230"/>
      <c r="P31" s="231"/>
      <c r="Q31" s="231"/>
    </row>
    <row r="32" spans="1:17" ht="15.75" customHeight="1">
      <c r="A32" s="78">
        <v>9</v>
      </c>
      <c r="B32" s="176" t="s">
        <v>62</v>
      </c>
      <c r="C32" s="207" t="s">
        <v>205</v>
      </c>
      <c r="D32" s="500" t="s">
        <v>216</v>
      </c>
      <c r="E32" s="84" t="s">
        <v>73</v>
      </c>
      <c r="F32" s="500">
        <v>3</v>
      </c>
      <c r="G32" s="624"/>
      <c r="H32" s="625"/>
      <c r="I32" s="626"/>
      <c r="J32" s="194"/>
      <c r="K32" s="203"/>
      <c r="L32" s="230"/>
      <c r="M32" s="627"/>
      <c r="N32" s="230"/>
      <c r="O32" s="230"/>
      <c r="P32" s="231"/>
      <c r="Q32" s="231"/>
    </row>
    <row r="33" spans="1:17" ht="15.75" customHeight="1">
      <c r="A33" s="78">
        <v>10</v>
      </c>
      <c r="B33" s="176" t="s">
        <v>62</v>
      </c>
      <c r="C33" s="642" t="s">
        <v>206</v>
      </c>
      <c r="D33" s="789" t="s">
        <v>217</v>
      </c>
      <c r="E33" s="84" t="s">
        <v>145</v>
      </c>
      <c r="F33" s="201">
        <v>9</v>
      </c>
      <c r="G33" s="624"/>
      <c r="H33" s="625"/>
      <c r="I33" s="626"/>
      <c r="J33" s="194"/>
      <c r="K33" s="203"/>
      <c r="L33" s="230"/>
      <c r="M33" s="627"/>
      <c r="N33" s="230"/>
      <c r="O33" s="230"/>
      <c r="P33" s="231"/>
      <c r="Q33" s="231"/>
    </row>
    <row r="34" spans="1:17" ht="15.75" customHeight="1">
      <c r="A34" s="78">
        <v>11</v>
      </c>
      <c r="B34" s="176" t="s">
        <v>62</v>
      </c>
      <c r="C34" s="642" t="s">
        <v>206</v>
      </c>
      <c r="D34" s="789" t="s">
        <v>218</v>
      </c>
      <c r="E34" s="84" t="s">
        <v>145</v>
      </c>
      <c r="F34" s="201">
        <v>38</v>
      </c>
      <c r="G34" s="624"/>
      <c r="H34" s="625"/>
      <c r="I34" s="626"/>
      <c r="J34" s="215"/>
      <c r="K34" s="203"/>
      <c r="L34" s="230"/>
      <c r="M34" s="627"/>
      <c r="N34" s="230"/>
      <c r="O34" s="230"/>
      <c r="P34" s="231"/>
      <c r="Q34" s="231"/>
    </row>
    <row r="35" spans="1:17" ht="15.75" customHeight="1">
      <c r="A35" s="78">
        <v>12</v>
      </c>
      <c r="B35" s="176" t="s">
        <v>62</v>
      </c>
      <c r="C35" s="642" t="s">
        <v>206</v>
      </c>
      <c r="D35" s="789" t="s">
        <v>219</v>
      </c>
      <c r="E35" s="84" t="s">
        <v>145</v>
      </c>
      <c r="F35" s="201">
        <v>13</v>
      </c>
      <c r="G35" s="624"/>
      <c r="H35" s="625"/>
      <c r="I35" s="626"/>
      <c r="J35" s="215"/>
      <c r="K35" s="203"/>
      <c r="L35" s="230"/>
      <c r="M35" s="627"/>
      <c r="N35" s="230"/>
      <c r="O35" s="230"/>
      <c r="P35" s="231"/>
      <c r="Q35" s="231"/>
    </row>
    <row r="36" spans="1:17" ht="15.75" customHeight="1">
      <c r="A36" s="78">
        <v>13</v>
      </c>
      <c r="B36" s="176" t="s">
        <v>62</v>
      </c>
      <c r="C36" s="642" t="s">
        <v>206</v>
      </c>
      <c r="D36" s="789" t="s">
        <v>220</v>
      </c>
      <c r="E36" s="84" t="s">
        <v>145</v>
      </c>
      <c r="F36" s="201">
        <v>14</v>
      </c>
      <c r="G36" s="624"/>
      <c r="H36" s="625"/>
      <c r="I36" s="626"/>
      <c r="J36" s="215"/>
      <c r="K36" s="203"/>
      <c r="L36" s="230"/>
      <c r="M36" s="627"/>
      <c r="N36" s="230"/>
      <c r="O36" s="230"/>
      <c r="P36" s="231"/>
      <c r="Q36" s="231"/>
    </row>
    <row r="37" spans="1:17" ht="15.75" customHeight="1">
      <c r="A37" s="78">
        <v>14</v>
      </c>
      <c r="B37" s="176" t="s">
        <v>62</v>
      </c>
      <c r="C37" s="642" t="s">
        <v>207</v>
      </c>
      <c r="D37" s="628" t="s">
        <v>221</v>
      </c>
      <c r="E37" s="500" t="s">
        <v>84</v>
      </c>
      <c r="F37" s="630">
        <v>1</v>
      </c>
      <c r="G37" s="624"/>
      <c r="H37" s="625"/>
      <c r="I37" s="626"/>
      <c r="J37" s="215"/>
      <c r="K37" s="203"/>
      <c r="L37" s="230"/>
      <c r="M37" s="627"/>
      <c r="N37" s="230"/>
      <c r="O37" s="230"/>
      <c r="P37" s="231"/>
      <c r="Q37" s="231"/>
    </row>
    <row r="38" spans="1:17" ht="15.75" customHeight="1">
      <c r="A38" s="78">
        <v>15</v>
      </c>
      <c r="B38" s="176" t="s">
        <v>62</v>
      </c>
      <c r="C38" s="642" t="s">
        <v>208</v>
      </c>
      <c r="D38" s="227"/>
      <c r="E38" s="500" t="s">
        <v>84</v>
      </c>
      <c r="F38" s="630">
        <v>1</v>
      </c>
      <c r="G38" s="624"/>
      <c r="H38" s="625"/>
      <c r="I38" s="626"/>
      <c r="J38" s="215"/>
      <c r="K38" s="203"/>
      <c r="L38" s="230"/>
      <c r="M38" s="627"/>
      <c r="N38" s="230"/>
      <c r="O38" s="230"/>
      <c r="P38" s="231"/>
      <c r="Q38" s="231"/>
    </row>
    <row r="39" spans="1:17" ht="15.75" customHeight="1">
      <c r="A39" s="78">
        <v>16</v>
      </c>
      <c r="B39" s="176" t="s">
        <v>62</v>
      </c>
      <c r="C39" s="629" t="s">
        <v>209</v>
      </c>
      <c r="D39" s="227"/>
      <c r="E39" s="500" t="s">
        <v>84</v>
      </c>
      <c r="F39" s="630">
        <v>1</v>
      </c>
      <c r="G39" s="624"/>
      <c r="H39" s="216"/>
      <c r="I39" s="631"/>
      <c r="J39" s="215"/>
      <c r="K39" s="203"/>
      <c r="L39" s="230"/>
      <c r="M39" s="627"/>
      <c r="N39" s="230"/>
      <c r="O39" s="230"/>
      <c r="P39" s="231"/>
      <c r="Q39" s="231"/>
    </row>
    <row r="40" spans="1:17" ht="15">
      <c r="A40" s="56"/>
      <c r="B40" s="176"/>
      <c r="C40" s="800" t="s">
        <v>3</v>
      </c>
      <c r="D40" s="800"/>
      <c r="E40" s="801"/>
      <c r="F40" s="802"/>
      <c r="G40" s="793"/>
      <c r="H40" s="407"/>
      <c r="I40" s="407"/>
      <c r="J40" s="802"/>
      <c r="K40" s="230"/>
      <c r="L40" s="803"/>
      <c r="M40" s="803"/>
      <c r="N40" s="803"/>
      <c r="O40" s="803"/>
      <c r="P40" s="803"/>
      <c r="Q40" s="803"/>
    </row>
    <row r="41" spans="1:17" ht="18" customHeight="1">
      <c r="A41" s="796"/>
      <c r="B41" s="796"/>
      <c r="C41" s="632" t="s">
        <v>693</v>
      </c>
      <c r="D41" s="632"/>
      <c r="E41" s="408"/>
      <c r="F41" s="550"/>
      <c r="G41" s="551"/>
      <c r="H41" s="551"/>
      <c r="I41" s="552"/>
      <c r="J41" s="553"/>
      <c r="K41" s="554"/>
      <c r="L41" s="555"/>
      <c r="M41" s="555"/>
      <c r="N41" s="556"/>
      <c r="O41" s="557"/>
      <c r="P41" s="558"/>
      <c r="Q41" s="558"/>
    </row>
    <row r="42" spans="1:17" ht="18" customHeight="1">
      <c r="A42" s="796"/>
      <c r="B42" s="796"/>
      <c r="C42" s="632" t="s">
        <v>101</v>
      </c>
      <c r="D42" s="632"/>
      <c r="E42" s="35"/>
      <c r="F42" s="559"/>
      <c r="G42" s="551"/>
      <c r="H42" s="551"/>
      <c r="I42" s="552"/>
      <c r="J42" s="553"/>
      <c r="K42" s="554"/>
      <c r="L42" s="555"/>
      <c r="M42" s="555"/>
      <c r="N42" s="556"/>
      <c r="O42" s="556"/>
      <c r="P42" s="556"/>
      <c r="Q42" s="556"/>
    </row>
    <row r="43" spans="1:17" ht="19.5" customHeight="1">
      <c r="A43" s="796"/>
      <c r="B43" s="796"/>
      <c r="C43" s="632" t="s">
        <v>707</v>
      </c>
      <c r="D43" s="632"/>
      <c r="E43" s="35"/>
      <c r="F43" s="550"/>
      <c r="G43" s="551"/>
      <c r="H43" s="551"/>
      <c r="I43" s="552"/>
      <c r="J43" s="553"/>
      <c r="K43" s="554"/>
      <c r="L43" s="555"/>
      <c r="M43" s="555"/>
      <c r="N43" s="556"/>
      <c r="O43" s="557"/>
      <c r="P43" s="556"/>
      <c r="Q43" s="558"/>
    </row>
    <row r="44" spans="1:17" ht="19.5" customHeight="1">
      <c r="A44" s="796"/>
      <c r="B44" s="796"/>
      <c r="C44" s="632" t="s">
        <v>694</v>
      </c>
      <c r="D44" s="632"/>
      <c r="E44" s="408"/>
      <c r="F44" s="550"/>
      <c r="G44" s="551"/>
      <c r="H44" s="551"/>
      <c r="I44" s="552"/>
      <c r="J44" s="553"/>
      <c r="K44" s="554"/>
      <c r="L44" s="555"/>
      <c r="M44" s="555"/>
      <c r="N44" s="556"/>
      <c r="O44" s="557"/>
      <c r="P44" s="556"/>
      <c r="Q44" s="558"/>
    </row>
    <row r="45" spans="1:17" ht="19.5" customHeight="1">
      <c r="A45" s="796"/>
      <c r="B45" s="796"/>
      <c r="C45" s="632" t="s">
        <v>102</v>
      </c>
      <c r="D45" s="632"/>
      <c r="E45" s="35"/>
      <c r="F45" s="560"/>
      <c r="G45" s="551"/>
      <c r="H45" s="551"/>
      <c r="I45" s="552"/>
      <c r="J45" s="553"/>
      <c r="K45" s="554"/>
      <c r="L45" s="555"/>
      <c r="M45" s="555"/>
      <c r="N45" s="556"/>
      <c r="O45" s="557"/>
      <c r="P45" s="556"/>
      <c r="Q45" s="557"/>
    </row>
    <row r="46" spans="1:17" ht="12.75" customHeight="1">
      <c r="A46" s="796"/>
      <c r="B46" s="796"/>
      <c r="C46" s="632" t="s">
        <v>103</v>
      </c>
      <c r="D46" s="632"/>
      <c r="E46" s="35"/>
      <c r="F46" s="560"/>
      <c r="G46" s="551"/>
      <c r="H46" s="551"/>
      <c r="I46" s="552"/>
      <c r="J46" s="553"/>
      <c r="K46" s="554"/>
      <c r="L46" s="555"/>
      <c r="M46" s="555"/>
      <c r="N46" s="556"/>
      <c r="O46" s="556"/>
      <c r="P46" s="556"/>
      <c r="Q46" s="556"/>
    </row>
    <row r="47" spans="1:17" ht="12.75" customHeight="1">
      <c r="A47" s="416"/>
      <c r="B47" s="416"/>
      <c r="C47" s="416"/>
      <c r="D47" s="416"/>
      <c r="E47" s="416"/>
      <c r="F47" s="416"/>
      <c r="G47" s="416"/>
      <c r="H47" s="416"/>
      <c r="I47" s="416"/>
      <c r="J47" s="416"/>
      <c r="K47" s="416"/>
      <c r="L47" s="416"/>
      <c r="M47" s="416"/>
      <c r="N47" s="416"/>
      <c r="O47" s="416"/>
      <c r="P47" s="416"/>
      <c r="Q47" s="416"/>
    </row>
    <row r="48" spans="1:17" ht="12.75" customHeight="1" thickBot="1">
      <c r="A48" s="416"/>
      <c r="B48" s="416"/>
      <c r="C48" s="409"/>
      <c r="D48" s="409"/>
      <c r="E48" s="562"/>
      <c r="F48" s="563"/>
      <c r="G48" s="410"/>
      <c r="H48" s="410"/>
      <c r="I48" s="409"/>
      <c r="J48" s="562"/>
      <c r="K48" s="562"/>
      <c r="L48" s="562"/>
      <c r="M48" s="562"/>
      <c r="N48" s="562"/>
      <c r="O48" s="412"/>
      <c r="P48" s="412"/>
      <c r="Q48" s="395"/>
    </row>
    <row r="49" spans="1:17" ht="12.75" customHeight="1">
      <c r="A49" s="416"/>
      <c r="B49" s="416"/>
      <c r="C49" s="411"/>
      <c r="D49" s="411"/>
      <c r="E49" s="411"/>
      <c r="F49" s="564"/>
      <c r="G49" s="410"/>
      <c r="H49" s="410"/>
      <c r="I49" s="410"/>
      <c r="J49" s="411"/>
      <c r="K49" s="410"/>
      <c r="L49" s="410"/>
      <c r="M49" s="411"/>
      <c r="N49" s="411"/>
      <c r="O49" s="412"/>
      <c r="P49" s="412"/>
      <c r="Q49" s="395"/>
    </row>
    <row r="50" spans="1:17" ht="12.75" customHeight="1">
      <c r="A50" s="416"/>
      <c r="B50" s="416"/>
      <c r="C50" s="413"/>
      <c r="D50" s="413"/>
      <c r="E50" s="414"/>
      <c r="F50" s="414"/>
      <c r="G50" s="410"/>
      <c r="H50" s="410"/>
      <c r="I50" s="410"/>
      <c r="J50" s="412"/>
      <c r="K50" s="412"/>
      <c r="L50" s="412"/>
      <c r="M50" s="412"/>
      <c r="N50" s="412"/>
      <c r="O50" s="412"/>
      <c r="P50" s="412"/>
      <c r="Q50" s="395"/>
    </row>
    <row r="51" spans="1:17" ht="12.75" customHeight="1">
      <c r="A51" s="416"/>
      <c r="B51" s="416"/>
      <c r="C51" s="503"/>
      <c r="D51" s="503"/>
      <c r="E51" s="503"/>
      <c r="F51" s="412"/>
      <c r="G51" s="410"/>
      <c r="H51" s="410"/>
      <c r="I51" s="410"/>
      <c r="J51" s="503"/>
      <c r="K51" s="503"/>
      <c r="L51" s="412"/>
      <c r="M51" s="410"/>
      <c r="N51" s="410"/>
      <c r="O51" s="410"/>
      <c r="P51" s="561"/>
      <c r="Q51" s="395"/>
    </row>
    <row r="52" spans="1:17" ht="12.75" customHeight="1">
      <c r="A52" s="416"/>
      <c r="B52" s="416"/>
      <c r="C52" s="412"/>
      <c r="D52" s="412"/>
      <c r="E52" s="412"/>
      <c r="F52" s="412"/>
      <c r="G52" s="410"/>
      <c r="H52" s="410"/>
      <c r="I52" s="410"/>
      <c r="J52" s="412"/>
      <c r="K52" s="412"/>
      <c r="L52" s="412"/>
      <c r="M52" s="410"/>
      <c r="N52" s="410"/>
      <c r="O52" s="410"/>
      <c r="P52" s="561"/>
      <c r="Q52" s="395"/>
    </row>
    <row r="53" spans="1:17" ht="12.75" customHeight="1">
      <c r="A53" s="416"/>
      <c r="B53" s="416"/>
      <c r="C53" s="410"/>
      <c r="D53" s="410"/>
      <c r="E53" s="410"/>
      <c r="F53" s="410"/>
      <c r="G53" s="410"/>
      <c r="H53" s="410"/>
      <c r="I53" s="410"/>
      <c r="J53" s="410"/>
      <c r="K53" s="410"/>
      <c r="L53" s="410"/>
      <c r="M53" s="410"/>
      <c r="N53" s="410"/>
      <c r="O53" s="410"/>
      <c r="P53" s="561"/>
      <c r="Q53" s="395"/>
    </row>
    <row r="54" spans="1:17" ht="12.75" customHeight="1">
      <c r="A54" s="416"/>
      <c r="B54" s="416"/>
      <c r="C54" s="416"/>
      <c r="D54" s="416"/>
      <c r="E54" s="416"/>
      <c r="F54" s="416"/>
      <c r="G54" s="416"/>
      <c r="H54" s="416"/>
      <c r="I54" s="416"/>
      <c r="J54" s="416"/>
      <c r="K54" s="416"/>
      <c r="L54" s="416"/>
      <c r="M54" s="416"/>
      <c r="N54" s="416"/>
      <c r="O54" s="416"/>
      <c r="P54" s="416"/>
      <c r="Q54" s="395"/>
    </row>
    <row r="55" spans="1:17" ht="12.75" customHeight="1">
      <c r="A55" s="416"/>
      <c r="B55" s="416"/>
      <c r="C55" s="416"/>
      <c r="D55" s="416"/>
      <c r="E55" s="416"/>
      <c r="F55" s="416"/>
      <c r="G55" s="416"/>
      <c r="H55" s="416"/>
      <c r="I55" s="416"/>
      <c r="J55" s="416"/>
      <c r="K55" s="416"/>
      <c r="L55" s="416"/>
      <c r="M55" s="416"/>
      <c r="N55" s="416"/>
      <c r="O55" s="416"/>
      <c r="P55" s="416"/>
      <c r="Q55" s="416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6" spans="1:17" s="77" customFormat="1" ht="12.75">
      <c r="A486" s="22"/>
      <c r="B486" s="22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</row>
  </sheetData>
  <sheetProtection/>
  <mergeCells count="12">
    <mergeCell ref="G19:G21"/>
    <mergeCell ref="D18:D21"/>
    <mergeCell ref="H19:H21"/>
    <mergeCell ref="B18:B21"/>
    <mergeCell ref="M19:M21"/>
    <mergeCell ref="C51:E51"/>
    <mergeCell ref="J51:K51"/>
    <mergeCell ref="A18:A21"/>
    <mergeCell ref="E18:E21"/>
    <mergeCell ref="F18:F21"/>
    <mergeCell ref="G18:L18"/>
    <mergeCell ref="K19:K21"/>
  </mergeCells>
  <conditionalFormatting sqref="B24:B40">
    <cfRule type="expression" priority="6" dxfId="0" stopIfTrue="1">
      <formula>#REF!</formula>
    </cfRule>
  </conditionalFormatting>
  <printOptions horizontalCentered="1"/>
  <pageMargins left="0.1968503937007874" right="0.1968503937007874" top="0.4330708661417323" bottom="0.1968503937007874" header="0.1968503937007874" footer="0.35433070866141736"/>
  <pageSetup horizontalDpi="300" verticalDpi="300" orientation="landscape" paperSize="9" scale="62" r:id="rId1"/>
  <headerFooter scaleWithDoc="0" alignWithMargins="0">
    <oddFooter>&amp;R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Q537"/>
  <sheetViews>
    <sheetView zoomScale="70" zoomScaleNormal="70" zoomScalePageLayoutView="0" workbookViewId="0" topLeftCell="A31">
      <selection activeCell="A19" sqref="A19:Q59"/>
    </sheetView>
  </sheetViews>
  <sheetFormatPr defaultColWidth="8.8515625" defaultRowHeight="12.75"/>
  <cols>
    <col min="1" max="1" width="6.57421875" style="22" customWidth="1"/>
    <col min="2" max="2" width="11.140625" style="22" customWidth="1"/>
    <col min="3" max="3" width="60.28125" style="4" customWidth="1"/>
    <col min="4" max="4" width="14.00390625" style="4" customWidth="1"/>
    <col min="5" max="5" width="9.57421875" style="4" customWidth="1"/>
    <col min="6" max="6" width="8.28125" style="4" customWidth="1"/>
    <col min="7" max="7" width="9.421875" style="4" customWidth="1"/>
    <col min="8" max="8" width="9.57421875" style="4" customWidth="1"/>
    <col min="9" max="9" width="8.00390625" style="4" customWidth="1"/>
    <col min="10" max="10" width="8.57421875" style="4" customWidth="1"/>
    <col min="11" max="11" width="8.28125" style="4" customWidth="1"/>
    <col min="12" max="13" width="8.421875" style="4" customWidth="1"/>
    <col min="14" max="14" width="9.57421875" style="4" customWidth="1"/>
    <col min="15" max="15" width="10.7109375" style="4" customWidth="1"/>
    <col min="16" max="16" width="10.8515625" style="4" customWidth="1"/>
    <col min="17" max="17" width="11.8515625" style="4" customWidth="1"/>
    <col min="18" max="16384" width="8.8515625" style="4" customWidth="1"/>
  </cols>
  <sheetData>
    <row r="3" spans="1:17" ht="14.25">
      <c r="A3" s="30"/>
      <c r="B3" s="30"/>
      <c r="C3" s="30"/>
      <c r="D3" s="30"/>
      <c r="E3" s="30"/>
      <c r="F3" s="30"/>
      <c r="G3" s="30"/>
      <c r="H3" s="30"/>
      <c r="I3" s="30"/>
      <c r="J3" s="30"/>
      <c r="K3" s="616"/>
      <c r="L3" s="633"/>
      <c r="M3" s="633"/>
      <c r="N3" s="633"/>
      <c r="O3" s="633"/>
      <c r="P3" s="30"/>
      <c r="Q3" s="30"/>
    </row>
    <row r="4" spans="1:17" ht="15">
      <c r="A4" s="30"/>
      <c r="B4" s="30"/>
      <c r="C4" s="30"/>
      <c r="D4" s="30"/>
      <c r="E4" s="87" t="s">
        <v>176</v>
      </c>
      <c r="F4" s="30"/>
      <c r="G4" s="30"/>
      <c r="H4" s="30"/>
      <c r="I4" s="30"/>
      <c r="J4" s="30"/>
      <c r="K4" s="616"/>
      <c r="L4" s="617"/>
      <c r="M4" s="617"/>
      <c r="N4" s="617"/>
      <c r="O4" s="617"/>
      <c r="P4" s="30"/>
      <c r="Q4" s="30"/>
    </row>
    <row r="5" spans="1:17" ht="16.5" customHeight="1">
      <c r="A5" s="30"/>
      <c r="B5" s="30"/>
      <c r="C5" s="30"/>
      <c r="D5" s="30"/>
      <c r="E5" s="87"/>
      <c r="F5" s="30"/>
      <c r="G5" s="30"/>
      <c r="H5" s="30"/>
      <c r="I5" s="30"/>
      <c r="J5" s="30"/>
      <c r="K5" s="616"/>
      <c r="L5" s="617"/>
      <c r="M5" s="617"/>
      <c r="N5" s="617"/>
      <c r="O5" s="617"/>
      <c r="P5" s="30"/>
      <c r="Q5" s="30"/>
    </row>
    <row r="6" spans="1:17" ht="16.5" customHeight="1">
      <c r="A6" s="30"/>
      <c r="B6" s="30"/>
      <c r="C6" s="30"/>
      <c r="D6" s="30"/>
      <c r="E6" s="87" t="s">
        <v>222</v>
      </c>
      <c r="F6" s="30"/>
      <c r="G6" s="30"/>
      <c r="H6" s="30"/>
      <c r="I6" s="30"/>
      <c r="J6" s="30"/>
      <c r="K6" s="616"/>
      <c r="L6" s="617"/>
      <c r="M6" s="617"/>
      <c r="N6" s="617"/>
      <c r="O6" s="617"/>
      <c r="P6" s="30"/>
      <c r="Q6" s="30"/>
    </row>
    <row r="7" spans="1:17" ht="15">
      <c r="A7" s="30"/>
      <c r="B7" s="30"/>
      <c r="C7" s="30"/>
      <c r="D7" s="634"/>
      <c r="E7" s="634"/>
      <c r="F7" s="30"/>
      <c r="G7" s="30"/>
      <c r="H7" s="30"/>
      <c r="I7" s="30"/>
      <c r="J7" s="30"/>
      <c r="K7" s="616"/>
      <c r="L7" s="617"/>
      <c r="M7" s="617"/>
      <c r="N7" s="617"/>
      <c r="O7" s="617"/>
      <c r="P7" s="30"/>
      <c r="Q7" s="30"/>
    </row>
    <row r="8" spans="1:17" ht="15">
      <c r="A8" s="30"/>
      <c r="B8" s="30"/>
      <c r="C8" s="530" t="s">
        <v>194</v>
      </c>
      <c r="D8" s="30"/>
      <c r="E8" s="30"/>
      <c r="F8" s="530"/>
      <c r="G8" s="30"/>
      <c r="H8" s="30"/>
      <c r="I8" s="30"/>
      <c r="J8" s="30"/>
      <c r="K8" s="425"/>
      <c r="L8" s="425"/>
      <c r="M8" s="425"/>
      <c r="N8" s="425"/>
      <c r="O8" s="30"/>
      <c r="P8" s="30"/>
      <c r="Q8" s="30"/>
    </row>
    <row r="9" spans="1:17" ht="15">
      <c r="A9" s="30"/>
      <c r="B9" s="30"/>
      <c r="C9" s="424" t="s">
        <v>88</v>
      </c>
      <c r="D9" s="30"/>
      <c r="E9" s="30"/>
      <c r="F9" s="530"/>
      <c r="G9" s="30"/>
      <c r="H9" s="30"/>
      <c r="I9" s="30"/>
      <c r="J9" s="30"/>
      <c r="K9" s="425"/>
      <c r="L9" s="425"/>
      <c r="M9" s="425"/>
      <c r="N9" s="425"/>
      <c r="O9" s="30"/>
      <c r="P9" s="30"/>
      <c r="Q9" s="30"/>
    </row>
    <row r="10" spans="1:17" ht="14.25">
      <c r="A10" s="30"/>
      <c r="B10" s="30"/>
      <c r="C10" s="30" t="s">
        <v>677</v>
      </c>
      <c r="D10" s="30"/>
      <c r="E10" s="30"/>
      <c r="F10" s="30"/>
      <c r="G10" s="30"/>
      <c r="H10" s="30"/>
      <c r="I10" s="30"/>
      <c r="J10" s="30"/>
      <c r="K10" s="425"/>
      <c r="L10" s="425"/>
      <c r="M10" s="425"/>
      <c r="N10" s="425"/>
      <c r="O10" s="30"/>
      <c r="P10" s="30"/>
      <c r="Q10" s="30"/>
    </row>
    <row r="11" spans="1:17" ht="14.25">
      <c r="A11" s="30"/>
      <c r="B11" s="30"/>
      <c r="C11" s="424" t="s">
        <v>195</v>
      </c>
      <c r="D11" s="30"/>
      <c r="E11" s="30"/>
      <c r="F11" s="30"/>
      <c r="G11" s="30"/>
      <c r="H11" s="30"/>
      <c r="I11" s="30"/>
      <c r="J11" s="30"/>
      <c r="K11" s="425"/>
      <c r="L11" s="425"/>
      <c r="M11" s="425"/>
      <c r="N11" s="425"/>
      <c r="O11" s="30"/>
      <c r="P11" s="30"/>
      <c r="Q11" s="30"/>
    </row>
    <row r="12" spans="1:17" ht="15">
      <c r="A12" s="618"/>
      <c r="B12" s="618"/>
      <c r="C12" s="30" t="s">
        <v>704</v>
      </c>
      <c r="D12" s="30"/>
      <c r="E12" s="30"/>
      <c r="F12" s="30"/>
      <c r="G12" s="398"/>
      <c r="H12" s="398"/>
      <c r="I12" s="30"/>
      <c r="J12" s="30"/>
      <c r="K12" s="425"/>
      <c r="L12" s="425"/>
      <c r="M12" s="425"/>
      <c r="N12" s="425"/>
      <c r="O12" s="30"/>
      <c r="P12" s="30"/>
      <c r="Q12" s="30"/>
    </row>
    <row r="13" spans="1:17" ht="15">
      <c r="A13" s="619"/>
      <c r="B13" s="619"/>
      <c r="C13" s="531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532"/>
      <c r="O13" s="533"/>
      <c r="P13" s="534"/>
      <c r="Q13" s="532"/>
    </row>
    <row r="14" spans="1:17" ht="15">
      <c r="A14" s="619"/>
      <c r="B14" s="619"/>
      <c r="C14" s="531"/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532"/>
      <c r="O14" s="533"/>
      <c r="P14" s="534"/>
      <c r="Q14" s="532"/>
    </row>
    <row r="15" spans="1:17" ht="15">
      <c r="A15" s="619"/>
      <c r="B15" s="619"/>
      <c r="C15" s="635" t="s">
        <v>87</v>
      </c>
      <c r="D15" s="425"/>
      <c r="E15" s="425"/>
      <c r="F15" s="425"/>
      <c r="G15" s="536">
        <f>Q59</f>
        <v>0</v>
      </c>
      <c r="H15" s="532" t="s">
        <v>50</v>
      </c>
      <c r="I15" s="425"/>
      <c r="J15" s="425"/>
      <c r="K15" s="425"/>
      <c r="L15" s="425"/>
      <c r="M15" s="425"/>
      <c r="N15" s="532"/>
      <c r="O15" s="533"/>
      <c r="P15" s="534"/>
      <c r="Q15" s="532"/>
    </row>
    <row r="16" spans="1:17" ht="15">
      <c r="A16" s="619"/>
      <c r="B16" s="619"/>
      <c r="C16" s="531"/>
      <c r="D16" s="425"/>
      <c r="E16" s="425"/>
      <c r="F16" s="425"/>
      <c r="G16" s="425"/>
      <c r="H16" s="425"/>
      <c r="I16" s="425"/>
      <c r="J16" s="425"/>
      <c r="K16" s="425"/>
      <c r="L16" s="425"/>
      <c r="M16" s="425"/>
      <c r="N16" s="532"/>
      <c r="O16" s="533"/>
      <c r="P16" s="534"/>
      <c r="Q16" s="532"/>
    </row>
    <row r="17" spans="1:17" ht="15">
      <c r="A17" s="619"/>
      <c r="B17" s="619"/>
      <c r="C17" s="537" t="s">
        <v>703</v>
      </c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532"/>
      <c r="O17" s="533"/>
      <c r="P17" s="534"/>
      <c r="Q17" s="532"/>
    </row>
    <row r="18" spans="1:17" ht="15">
      <c r="A18" s="636"/>
      <c r="B18" s="636"/>
      <c r="C18" s="44"/>
      <c r="D18" s="538"/>
      <c r="E18" s="538"/>
      <c r="F18" s="538"/>
      <c r="G18" s="538"/>
      <c r="H18" s="538"/>
      <c r="I18" s="538"/>
      <c r="J18" s="538"/>
      <c r="K18" s="538"/>
      <c r="L18" s="538"/>
      <c r="M18" s="538"/>
      <c r="N18" s="539"/>
      <c r="O18" s="540"/>
      <c r="P18" s="541"/>
      <c r="Q18" s="539"/>
    </row>
    <row r="19" spans="1:17" ht="13.5" customHeight="1">
      <c r="A19" s="777" t="s">
        <v>89</v>
      </c>
      <c r="B19" s="778" t="s">
        <v>48</v>
      </c>
      <c r="C19" s="779"/>
      <c r="D19" s="778" t="s">
        <v>95</v>
      </c>
      <c r="E19" s="778" t="s">
        <v>169</v>
      </c>
      <c r="F19" s="778" t="s">
        <v>94</v>
      </c>
      <c r="G19" s="780" t="s">
        <v>97</v>
      </c>
      <c r="H19" s="502"/>
      <c r="I19" s="502"/>
      <c r="J19" s="502"/>
      <c r="K19" s="502"/>
      <c r="L19" s="502"/>
      <c r="M19" s="781"/>
      <c r="N19" s="781"/>
      <c r="O19" s="781" t="s">
        <v>91</v>
      </c>
      <c r="P19" s="781"/>
      <c r="Q19" s="779"/>
    </row>
    <row r="20" spans="1:17" ht="12.75" customHeight="1">
      <c r="A20" s="502"/>
      <c r="B20" s="782"/>
      <c r="C20" s="781" t="s">
        <v>51</v>
      </c>
      <c r="D20" s="782"/>
      <c r="E20" s="782"/>
      <c r="F20" s="782"/>
      <c r="G20" s="783" t="s">
        <v>92</v>
      </c>
      <c r="H20" s="784" t="s">
        <v>99</v>
      </c>
      <c r="I20" s="785" t="s">
        <v>52</v>
      </c>
      <c r="J20" s="785"/>
      <c r="K20" s="777" t="s">
        <v>100</v>
      </c>
      <c r="L20" s="781"/>
      <c r="M20" s="786" t="s">
        <v>98</v>
      </c>
      <c r="N20" s="785" t="s">
        <v>52</v>
      </c>
      <c r="O20" s="785" t="s">
        <v>53</v>
      </c>
      <c r="P20" s="781" t="s">
        <v>54</v>
      </c>
      <c r="Q20" s="781"/>
    </row>
    <row r="21" spans="1:17" ht="15" customHeight="1">
      <c r="A21" s="502"/>
      <c r="B21" s="782"/>
      <c r="C21" s="781"/>
      <c r="D21" s="782"/>
      <c r="E21" s="782"/>
      <c r="F21" s="782"/>
      <c r="G21" s="783"/>
      <c r="H21" s="502"/>
      <c r="I21" s="785" t="s">
        <v>56</v>
      </c>
      <c r="J21" s="785" t="s">
        <v>53</v>
      </c>
      <c r="K21" s="777"/>
      <c r="L21" s="781" t="s">
        <v>93</v>
      </c>
      <c r="M21" s="787"/>
      <c r="N21" s="785" t="s">
        <v>56</v>
      </c>
      <c r="O21" s="785"/>
      <c r="P21" s="781" t="s">
        <v>57</v>
      </c>
      <c r="Q21" s="781" t="s">
        <v>55</v>
      </c>
    </row>
    <row r="22" spans="1:17" ht="21.75" customHeight="1">
      <c r="A22" s="502"/>
      <c r="B22" s="782"/>
      <c r="C22" s="35"/>
      <c r="D22" s="782"/>
      <c r="E22" s="782"/>
      <c r="F22" s="782"/>
      <c r="G22" s="783"/>
      <c r="H22" s="502"/>
      <c r="I22" s="785" t="s">
        <v>96</v>
      </c>
      <c r="J22" s="785" t="s">
        <v>96</v>
      </c>
      <c r="K22" s="777"/>
      <c r="L22" s="35" t="s">
        <v>50</v>
      </c>
      <c r="M22" s="787"/>
      <c r="N22" s="781" t="s">
        <v>96</v>
      </c>
      <c r="O22" s="781" t="s">
        <v>96</v>
      </c>
      <c r="P22" s="781" t="s">
        <v>96</v>
      </c>
      <c r="Q22" s="781" t="s">
        <v>96</v>
      </c>
    </row>
    <row r="23" spans="1:17" ht="14.25">
      <c r="A23" s="35">
        <v>1</v>
      </c>
      <c r="B23" s="35">
        <v>2</v>
      </c>
      <c r="C23" s="35">
        <v>3</v>
      </c>
      <c r="D23" s="35">
        <v>4</v>
      </c>
      <c r="E23" s="35">
        <v>4</v>
      </c>
      <c r="F23" s="542">
        <v>5</v>
      </c>
      <c r="G23" s="543">
        <v>6</v>
      </c>
      <c r="H23" s="542">
        <v>7</v>
      </c>
      <c r="I23" s="35">
        <v>8</v>
      </c>
      <c r="J23" s="35">
        <v>9</v>
      </c>
      <c r="K23" s="35">
        <v>10</v>
      </c>
      <c r="L23" s="35">
        <v>11</v>
      </c>
      <c r="M23" s="788">
        <v>12</v>
      </c>
      <c r="N23" s="785">
        <v>13</v>
      </c>
      <c r="O23" s="35">
        <v>14</v>
      </c>
      <c r="P23" s="35">
        <v>15</v>
      </c>
      <c r="Q23" s="35">
        <v>16</v>
      </c>
    </row>
    <row r="24" spans="1:17" ht="12.75" customHeight="1">
      <c r="A24" s="194"/>
      <c r="B24" s="194"/>
      <c r="C24" s="195" t="s">
        <v>222</v>
      </c>
      <c r="D24" s="194"/>
      <c r="E24" s="194"/>
      <c r="F24" s="222"/>
      <c r="G24" s="223"/>
      <c r="H24" s="222"/>
      <c r="I24" s="194"/>
      <c r="J24" s="194"/>
      <c r="K24" s="194"/>
      <c r="L24" s="194"/>
      <c r="M24" s="224"/>
      <c r="N24" s="225"/>
      <c r="O24" s="194"/>
      <c r="P24" s="194"/>
      <c r="Q24" s="194"/>
    </row>
    <row r="25" spans="1:17" ht="12.75" customHeight="1">
      <c r="A25" s="194">
        <v>1</v>
      </c>
      <c r="B25" s="176" t="s">
        <v>63</v>
      </c>
      <c r="C25" s="548" t="s">
        <v>223</v>
      </c>
      <c r="D25" s="789"/>
      <c r="E25" s="637" t="s">
        <v>145</v>
      </c>
      <c r="F25" s="500">
        <v>30</v>
      </c>
      <c r="G25" s="638"/>
      <c r="H25" s="790"/>
      <c r="I25" s="553"/>
      <c r="J25" s="545"/>
      <c r="K25" s="231"/>
      <c r="L25" s="230"/>
      <c r="M25" s="627"/>
      <c r="N25" s="230"/>
      <c r="O25" s="230"/>
      <c r="P25" s="231"/>
      <c r="Q25" s="231"/>
    </row>
    <row r="26" spans="1:17" ht="12.75" customHeight="1">
      <c r="A26" s="194">
        <v>2</v>
      </c>
      <c r="B26" s="176" t="s">
        <v>63</v>
      </c>
      <c r="C26" s="548" t="s">
        <v>224</v>
      </c>
      <c r="D26" s="789"/>
      <c r="E26" s="637" t="s">
        <v>84</v>
      </c>
      <c r="F26" s="500">
        <v>1</v>
      </c>
      <c r="G26" s="638"/>
      <c r="H26" s="790"/>
      <c r="I26" s="553"/>
      <c r="J26" s="545"/>
      <c r="K26" s="231"/>
      <c r="L26" s="230"/>
      <c r="M26" s="627"/>
      <c r="N26" s="230"/>
      <c r="O26" s="230"/>
      <c r="P26" s="231"/>
      <c r="Q26" s="231"/>
    </row>
    <row r="27" spans="1:17" ht="12.75" customHeight="1">
      <c r="A27" s="194">
        <v>3</v>
      </c>
      <c r="B27" s="176" t="s">
        <v>63</v>
      </c>
      <c r="C27" s="639" t="s">
        <v>225</v>
      </c>
      <c r="D27" s="789"/>
      <c r="E27" s="637" t="s">
        <v>73</v>
      </c>
      <c r="F27" s="500">
        <v>1</v>
      </c>
      <c r="G27" s="638"/>
      <c r="H27" s="790"/>
      <c r="I27" s="553"/>
      <c r="J27" s="640"/>
      <c r="K27" s="231"/>
      <c r="L27" s="230"/>
      <c r="M27" s="627"/>
      <c r="N27" s="230"/>
      <c r="O27" s="230"/>
      <c r="P27" s="231"/>
      <c r="Q27" s="231"/>
    </row>
    <row r="28" spans="1:17" ht="12.75" customHeight="1">
      <c r="A28" s="194">
        <v>4</v>
      </c>
      <c r="B28" s="176" t="s">
        <v>63</v>
      </c>
      <c r="C28" s="548" t="s">
        <v>226</v>
      </c>
      <c r="D28" s="789"/>
      <c r="E28" s="637" t="s">
        <v>73</v>
      </c>
      <c r="F28" s="500">
        <v>1</v>
      </c>
      <c r="G28" s="791"/>
      <c r="H28" s="790"/>
      <c r="I28" s="553"/>
      <c r="J28" s="552"/>
      <c r="K28" s="231"/>
      <c r="L28" s="230"/>
      <c r="M28" s="627"/>
      <c r="N28" s="230"/>
      <c r="O28" s="230"/>
      <c r="P28" s="231"/>
      <c r="Q28" s="231"/>
    </row>
    <row r="29" spans="1:17" ht="12.75" customHeight="1">
      <c r="A29" s="194">
        <v>5</v>
      </c>
      <c r="B29" s="176" t="s">
        <v>63</v>
      </c>
      <c r="C29" s="548" t="s">
        <v>227</v>
      </c>
      <c r="D29" s="789"/>
      <c r="E29" s="637" t="s">
        <v>73</v>
      </c>
      <c r="F29" s="500">
        <v>1</v>
      </c>
      <c r="G29" s="792"/>
      <c r="H29" s="790"/>
      <c r="I29" s="553"/>
      <c r="J29" s="177"/>
      <c r="K29" s="231"/>
      <c r="L29" s="230"/>
      <c r="M29" s="627"/>
      <c r="N29" s="230"/>
      <c r="O29" s="230"/>
      <c r="P29" s="231"/>
      <c r="Q29" s="231"/>
    </row>
    <row r="30" spans="1:17" ht="12.75" customHeight="1">
      <c r="A30" s="194">
        <v>6</v>
      </c>
      <c r="B30" s="176" t="s">
        <v>63</v>
      </c>
      <c r="C30" s="548" t="s">
        <v>228</v>
      </c>
      <c r="D30" s="789"/>
      <c r="E30" s="637" t="s">
        <v>73</v>
      </c>
      <c r="F30" s="500">
        <v>1</v>
      </c>
      <c r="G30" s="793"/>
      <c r="H30" s="790"/>
      <c r="I30" s="553"/>
      <c r="J30" s="552"/>
      <c r="K30" s="231"/>
      <c r="L30" s="230"/>
      <c r="M30" s="627"/>
      <c r="N30" s="230"/>
      <c r="O30" s="230"/>
      <c r="P30" s="231"/>
      <c r="Q30" s="231"/>
    </row>
    <row r="31" spans="1:17" ht="12.75" customHeight="1">
      <c r="A31" s="194">
        <v>7</v>
      </c>
      <c r="B31" s="176" t="s">
        <v>63</v>
      </c>
      <c r="C31" s="548" t="s">
        <v>229</v>
      </c>
      <c r="D31" s="789"/>
      <c r="E31" s="637" t="s">
        <v>73</v>
      </c>
      <c r="F31" s="500">
        <v>1</v>
      </c>
      <c r="G31" s="649"/>
      <c r="H31" s="790"/>
      <c r="I31" s="553"/>
      <c r="J31" s="177"/>
      <c r="K31" s="231"/>
      <c r="L31" s="230"/>
      <c r="M31" s="627"/>
      <c r="N31" s="230"/>
      <c r="O31" s="230"/>
      <c r="P31" s="231"/>
      <c r="Q31" s="231"/>
    </row>
    <row r="32" spans="1:17" ht="12.75" customHeight="1">
      <c r="A32" s="194">
        <v>8</v>
      </c>
      <c r="B32" s="176" t="s">
        <v>63</v>
      </c>
      <c r="C32" s="548" t="s">
        <v>230</v>
      </c>
      <c r="D32" s="789"/>
      <c r="E32" s="637" t="s">
        <v>84</v>
      </c>
      <c r="F32" s="500">
        <v>1</v>
      </c>
      <c r="G32" s="638"/>
      <c r="H32" s="790"/>
      <c r="I32" s="794"/>
      <c r="J32" s="545"/>
      <c r="K32" s="231"/>
      <c r="L32" s="230"/>
      <c r="M32" s="627"/>
      <c r="N32" s="230"/>
      <c r="O32" s="230"/>
      <c r="P32" s="231"/>
      <c r="Q32" s="231"/>
    </row>
    <row r="33" spans="1:17" ht="12.75" customHeight="1">
      <c r="A33" s="194">
        <v>9</v>
      </c>
      <c r="B33" s="176" t="s">
        <v>63</v>
      </c>
      <c r="C33" s="639" t="s">
        <v>231</v>
      </c>
      <c r="D33" s="789"/>
      <c r="E33" s="637" t="s">
        <v>73</v>
      </c>
      <c r="F33" s="500">
        <v>1</v>
      </c>
      <c r="G33" s="638"/>
      <c r="H33" s="790"/>
      <c r="I33" s="794"/>
      <c r="J33" s="545"/>
      <c r="K33" s="231"/>
      <c r="L33" s="230"/>
      <c r="M33" s="627"/>
      <c r="N33" s="230"/>
      <c r="O33" s="230"/>
      <c r="P33" s="231"/>
      <c r="Q33" s="231"/>
    </row>
    <row r="34" spans="1:17" ht="12.75" customHeight="1">
      <c r="A34" s="194">
        <v>10</v>
      </c>
      <c r="B34" s="176" t="s">
        <v>63</v>
      </c>
      <c r="C34" s="639" t="s">
        <v>232</v>
      </c>
      <c r="D34" s="789"/>
      <c r="E34" s="637" t="s">
        <v>73</v>
      </c>
      <c r="F34" s="500">
        <v>1</v>
      </c>
      <c r="G34" s="638"/>
      <c r="H34" s="790"/>
      <c r="I34" s="794"/>
      <c r="J34" s="545"/>
      <c r="K34" s="231"/>
      <c r="L34" s="230"/>
      <c r="M34" s="627"/>
      <c r="N34" s="230"/>
      <c r="O34" s="230"/>
      <c r="P34" s="231"/>
      <c r="Q34" s="231"/>
    </row>
    <row r="35" spans="1:17" ht="12.75" customHeight="1">
      <c r="A35" s="194">
        <v>11</v>
      </c>
      <c r="B35" s="176" t="s">
        <v>63</v>
      </c>
      <c r="C35" s="639" t="s">
        <v>233</v>
      </c>
      <c r="D35" s="789"/>
      <c r="E35" s="637" t="s">
        <v>73</v>
      </c>
      <c r="F35" s="500">
        <v>1</v>
      </c>
      <c r="G35" s="638"/>
      <c r="H35" s="790"/>
      <c r="I35" s="794"/>
      <c r="J35" s="545"/>
      <c r="K35" s="231"/>
      <c r="L35" s="230"/>
      <c r="M35" s="627"/>
      <c r="N35" s="230"/>
      <c r="O35" s="230"/>
      <c r="P35" s="231"/>
      <c r="Q35" s="231"/>
    </row>
    <row r="36" spans="1:17" ht="12.75" customHeight="1">
      <c r="A36" s="194">
        <v>12</v>
      </c>
      <c r="B36" s="176" t="s">
        <v>63</v>
      </c>
      <c r="C36" s="639" t="s">
        <v>234</v>
      </c>
      <c r="D36" s="789"/>
      <c r="E36" s="637" t="s">
        <v>73</v>
      </c>
      <c r="F36" s="500">
        <v>1</v>
      </c>
      <c r="G36" s="638"/>
      <c r="H36" s="790"/>
      <c r="I36" s="794"/>
      <c r="J36" s="545"/>
      <c r="K36" s="231"/>
      <c r="L36" s="230"/>
      <c r="M36" s="627"/>
      <c r="N36" s="230"/>
      <c r="O36" s="230"/>
      <c r="P36" s="231"/>
      <c r="Q36" s="231"/>
    </row>
    <row r="37" spans="1:17" ht="12.75" customHeight="1">
      <c r="A37" s="194">
        <v>13</v>
      </c>
      <c r="B37" s="176" t="s">
        <v>63</v>
      </c>
      <c r="C37" s="639" t="s">
        <v>243</v>
      </c>
      <c r="D37" s="789" t="s">
        <v>242</v>
      </c>
      <c r="E37" s="637" t="s">
        <v>73</v>
      </c>
      <c r="F37" s="500">
        <v>1</v>
      </c>
      <c r="G37" s="638"/>
      <c r="H37" s="790"/>
      <c r="I37" s="794"/>
      <c r="J37" s="545"/>
      <c r="K37" s="231"/>
      <c r="L37" s="230"/>
      <c r="M37" s="627"/>
      <c r="N37" s="230"/>
      <c r="O37" s="230"/>
      <c r="P37" s="231"/>
      <c r="Q37" s="231"/>
    </row>
    <row r="38" spans="1:17" ht="12.75" customHeight="1">
      <c r="A38" s="194">
        <v>14</v>
      </c>
      <c r="B38" s="176" t="s">
        <v>63</v>
      </c>
      <c r="C38" s="546" t="s">
        <v>235</v>
      </c>
      <c r="D38" s="789"/>
      <c r="E38" s="637" t="s">
        <v>73</v>
      </c>
      <c r="F38" s="637">
        <v>1</v>
      </c>
      <c r="G38" s="793"/>
      <c r="H38" s="790"/>
      <c r="I38" s="794"/>
      <c r="J38" s="552"/>
      <c r="K38" s="231"/>
      <c r="L38" s="230"/>
      <c r="M38" s="627"/>
      <c r="N38" s="230"/>
      <c r="O38" s="230"/>
      <c r="P38" s="231"/>
      <c r="Q38" s="231"/>
    </row>
    <row r="39" spans="1:17" ht="12.75" customHeight="1">
      <c r="A39" s="194">
        <v>15</v>
      </c>
      <c r="B39" s="176" t="s">
        <v>63</v>
      </c>
      <c r="C39" s="548" t="s">
        <v>236</v>
      </c>
      <c r="D39" s="789" t="s">
        <v>242</v>
      </c>
      <c r="E39" s="637" t="s">
        <v>73</v>
      </c>
      <c r="F39" s="500">
        <v>1</v>
      </c>
      <c r="G39" s="791"/>
      <c r="H39" s="790"/>
      <c r="I39" s="553"/>
      <c r="J39" s="177"/>
      <c r="K39" s="231"/>
      <c r="L39" s="230"/>
      <c r="M39" s="627"/>
      <c r="N39" s="230"/>
      <c r="O39" s="230"/>
      <c r="P39" s="231"/>
      <c r="Q39" s="231"/>
    </row>
    <row r="40" spans="1:17" ht="12.75" customHeight="1">
      <c r="A40" s="194">
        <v>16</v>
      </c>
      <c r="B40" s="176" t="s">
        <v>63</v>
      </c>
      <c r="C40" s="548" t="s">
        <v>237</v>
      </c>
      <c r="D40" s="789" t="s">
        <v>242</v>
      </c>
      <c r="E40" s="637" t="s">
        <v>73</v>
      </c>
      <c r="F40" s="641">
        <v>5</v>
      </c>
      <c r="G40" s="791"/>
      <c r="H40" s="790"/>
      <c r="I40" s="553"/>
      <c r="J40" s="177"/>
      <c r="K40" s="231"/>
      <c r="L40" s="230"/>
      <c r="M40" s="627"/>
      <c r="N40" s="230"/>
      <c r="O40" s="230"/>
      <c r="P40" s="231"/>
      <c r="Q40" s="231"/>
    </row>
    <row r="41" spans="1:17" ht="12.75" customHeight="1">
      <c r="A41" s="194">
        <v>17</v>
      </c>
      <c r="B41" s="176" t="s">
        <v>63</v>
      </c>
      <c r="C41" s="548" t="s">
        <v>147</v>
      </c>
      <c r="D41" s="789" t="s">
        <v>242</v>
      </c>
      <c r="E41" s="637" t="s">
        <v>73</v>
      </c>
      <c r="F41" s="641">
        <v>1</v>
      </c>
      <c r="G41" s="793"/>
      <c r="H41" s="790"/>
      <c r="I41" s="553"/>
      <c r="J41" s="552"/>
      <c r="K41" s="231"/>
      <c r="L41" s="230"/>
      <c r="M41" s="627"/>
      <c r="N41" s="230"/>
      <c r="O41" s="230"/>
      <c r="P41" s="231"/>
      <c r="Q41" s="231"/>
    </row>
    <row r="42" spans="1:17" ht="12.75" customHeight="1">
      <c r="A42" s="194">
        <v>18</v>
      </c>
      <c r="B42" s="176" t="s">
        <v>63</v>
      </c>
      <c r="C42" s="642" t="s">
        <v>238</v>
      </c>
      <c r="D42" s="643" t="s">
        <v>248</v>
      </c>
      <c r="E42" s="84" t="s">
        <v>73</v>
      </c>
      <c r="F42" s="644">
        <v>2</v>
      </c>
      <c r="G42" s="791"/>
      <c r="H42" s="790"/>
      <c r="I42" s="553"/>
      <c r="J42" s="177"/>
      <c r="K42" s="231"/>
      <c r="L42" s="230"/>
      <c r="M42" s="627"/>
      <c r="N42" s="230"/>
      <c r="O42" s="230"/>
      <c r="P42" s="231"/>
      <c r="Q42" s="231"/>
    </row>
    <row r="43" spans="1:17" ht="12.75" customHeight="1">
      <c r="A43" s="194">
        <v>19</v>
      </c>
      <c r="B43" s="176" t="s">
        <v>63</v>
      </c>
      <c r="C43" s="642" t="s">
        <v>239</v>
      </c>
      <c r="D43" s="643"/>
      <c r="E43" s="84" t="s">
        <v>73</v>
      </c>
      <c r="F43" s="644">
        <v>2</v>
      </c>
      <c r="G43" s="638"/>
      <c r="H43" s="790"/>
      <c r="I43" s="794"/>
      <c r="J43" s="545"/>
      <c r="K43" s="231"/>
      <c r="L43" s="230"/>
      <c r="M43" s="627"/>
      <c r="N43" s="230"/>
      <c r="O43" s="230"/>
      <c r="P43" s="231"/>
      <c r="Q43" s="231"/>
    </row>
    <row r="44" spans="1:17" ht="12.75" customHeight="1">
      <c r="A44" s="194">
        <v>20</v>
      </c>
      <c r="B44" s="176" t="s">
        <v>63</v>
      </c>
      <c r="C44" s="642" t="s">
        <v>146</v>
      </c>
      <c r="D44" s="643"/>
      <c r="E44" s="84" t="s">
        <v>73</v>
      </c>
      <c r="F44" s="644">
        <v>2</v>
      </c>
      <c r="G44" s="791"/>
      <c r="H44" s="790"/>
      <c r="I44" s="553"/>
      <c r="J44" s="177"/>
      <c r="K44" s="231"/>
      <c r="L44" s="230"/>
      <c r="M44" s="627"/>
      <c r="N44" s="230"/>
      <c r="O44" s="230"/>
      <c r="P44" s="231"/>
      <c r="Q44" s="231"/>
    </row>
    <row r="45" spans="1:17" ht="12.75" customHeight="1">
      <c r="A45" s="194">
        <v>21</v>
      </c>
      <c r="B45" s="176" t="s">
        <v>63</v>
      </c>
      <c r="C45" s="642" t="s">
        <v>240</v>
      </c>
      <c r="D45" s="643"/>
      <c r="E45" s="84" t="s">
        <v>73</v>
      </c>
      <c r="F45" s="644">
        <v>4</v>
      </c>
      <c r="G45" s="791"/>
      <c r="H45" s="790"/>
      <c r="I45" s="553"/>
      <c r="J45" s="177"/>
      <c r="K45" s="231"/>
      <c r="L45" s="230"/>
      <c r="M45" s="627"/>
      <c r="N45" s="230"/>
      <c r="O45" s="230"/>
      <c r="P45" s="231"/>
      <c r="Q45" s="231"/>
    </row>
    <row r="46" spans="1:17" ht="12.75" customHeight="1">
      <c r="A46" s="194">
        <v>22</v>
      </c>
      <c r="B46" s="176" t="s">
        <v>63</v>
      </c>
      <c r="C46" s="642" t="s">
        <v>206</v>
      </c>
      <c r="D46" s="789" t="s">
        <v>219</v>
      </c>
      <c r="E46" s="84" t="s">
        <v>145</v>
      </c>
      <c r="F46" s="201">
        <v>1</v>
      </c>
      <c r="G46" s="624"/>
      <c r="H46" s="790"/>
      <c r="I46" s="214"/>
      <c r="J46" s="215"/>
      <c r="K46" s="203"/>
      <c r="L46" s="230"/>
      <c r="M46" s="627"/>
      <c r="N46" s="230"/>
      <c r="O46" s="230"/>
      <c r="P46" s="231"/>
      <c r="Q46" s="231"/>
    </row>
    <row r="47" spans="1:17" ht="12.75" customHeight="1">
      <c r="A47" s="194">
        <v>23</v>
      </c>
      <c r="B47" s="176" t="s">
        <v>63</v>
      </c>
      <c r="C47" s="642" t="s">
        <v>206</v>
      </c>
      <c r="D47" s="789" t="s">
        <v>220</v>
      </c>
      <c r="E47" s="84" t="s">
        <v>145</v>
      </c>
      <c r="F47" s="201">
        <v>9</v>
      </c>
      <c r="G47" s="624"/>
      <c r="H47" s="790"/>
      <c r="I47" s="214"/>
      <c r="J47" s="215"/>
      <c r="K47" s="203"/>
      <c r="L47" s="230"/>
      <c r="M47" s="627"/>
      <c r="N47" s="230"/>
      <c r="O47" s="230"/>
      <c r="P47" s="231"/>
      <c r="Q47" s="231"/>
    </row>
    <row r="48" spans="1:17" ht="12.75" customHeight="1">
      <c r="A48" s="194">
        <v>24</v>
      </c>
      <c r="B48" s="176" t="s">
        <v>63</v>
      </c>
      <c r="C48" s="642" t="s">
        <v>241</v>
      </c>
      <c r="D48" s="645"/>
      <c r="E48" s="547" t="s">
        <v>84</v>
      </c>
      <c r="F48" s="641">
        <v>1</v>
      </c>
      <c r="G48" s="638"/>
      <c r="H48" s="790"/>
      <c r="I48" s="794"/>
      <c r="J48" s="545"/>
      <c r="K48" s="231"/>
      <c r="L48" s="230"/>
      <c r="M48" s="627"/>
      <c r="N48" s="230"/>
      <c r="O48" s="230"/>
      <c r="P48" s="231"/>
      <c r="Q48" s="231"/>
    </row>
    <row r="49" spans="1:17" ht="12.75" customHeight="1">
      <c r="A49" s="194">
        <v>25</v>
      </c>
      <c r="B49" s="176" t="s">
        <v>63</v>
      </c>
      <c r="C49" s="642" t="s">
        <v>208</v>
      </c>
      <c r="D49" s="227"/>
      <c r="E49" s="500" t="s">
        <v>84</v>
      </c>
      <c r="F49" s="630">
        <v>1</v>
      </c>
      <c r="G49" s="638"/>
      <c r="H49" s="790"/>
      <c r="I49" s="794"/>
      <c r="J49" s="545"/>
      <c r="K49" s="231"/>
      <c r="L49" s="230"/>
      <c r="M49" s="627"/>
      <c r="N49" s="230"/>
      <c r="O49" s="230"/>
      <c r="P49" s="231"/>
      <c r="Q49" s="231"/>
    </row>
    <row r="50" spans="1:17" ht="12.75" customHeight="1">
      <c r="A50" s="194">
        <v>26</v>
      </c>
      <c r="B50" s="176" t="s">
        <v>63</v>
      </c>
      <c r="C50" s="629" t="s">
        <v>209</v>
      </c>
      <c r="D50" s="194"/>
      <c r="E50" s="500" t="s">
        <v>84</v>
      </c>
      <c r="F50" s="630">
        <v>1</v>
      </c>
      <c r="G50" s="638"/>
      <c r="H50" s="544"/>
      <c r="I50" s="545"/>
      <c r="J50" s="545"/>
      <c r="K50" s="231"/>
      <c r="L50" s="230"/>
      <c r="M50" s="627"/>
      <c r="N50" s="230"/>
      <c r="O50" s="230"/>
      <c r="P50" s="231"/>
      <c r="Q50" s="231"/>
    </row>
    <row r="51" spans="1:17" ht="15.75" customHeight="1">
      <c r="A51" s="194">
        <v>27</v>
      </c>
      <c r="B51" s="176" t="s">
        <v>63</v>
      </c>
      <c r="C51" s="646" t="s">
        <v>170</v>
      </c>
      <c r="D51" s="647"/>
      <c r="E51" s="500" t="s">
        <v>84</v>
      </c>
      <c r="F51" s="648">
        <v>1</v>
      </c>
      <c r="G51" s="649"/>
      <c r="H51" s="407"/>
      <c r="I51" s="552"/>
      <c r="J51" s="795"/>
      <c r="K51" s="407"/>
      <c r="L51" s="230"/>
      <c r="M51" s="627"/>
      <c r="N51" s="230"/>
      <c r="O51" s="230"/>
      <c r="P51" s="231"/>
      <c r="Q51" s="231"/>
    </row>
    <row r="52" spans="1:17" ht="15.75" customHeight="1">
      <c r="A52" s="194">
        <v>28</v>
      </c>
      <c r="B52" s="176" t="s">
        <v>63</v>
      </c>
      <c r="C52" s="646" t="s">
        <v>171</v>
      </c>
      <c r="D52" s="647"/>
      <c r="E52" s="500" t="s">
        <v>84</v>
      </c>
      <c r="F52" s="648">
        <v>1</v>
      </c>
      <c r="G52" s="649"/>
      <c r="H52" s="407"/>
      <c r="I52" s="552"/>
      <c r="J52" s="552"/>
      <c r="K52" s="407"/>
      <c r="L52" s="230"/>
      <c r="M52" s="627"/>
      <c r="N52" s="230"/>
      <c r="O52" s="230"/>
      <c r="P52" s="231"/>
      <c r="Q52" s="231"/>
    </row>
    <row r="53" spans="1:17" ht="15">
      <c r="A53" s="796"/>
      <c r="B53" s="796"/>
      <c r="C53" s="632" t="s">
        <v>93</v>
      </c>
      <c r="D53" s="549"/>
      <c r="E53" s="549"/>
      <c r="F53" s="407"/>
      <c r="G53" s="551"/>
      <c r="H53" s="797"/>
      <c r="I53" s="552"/>
      <c r="J53" s="553"/>
      <c r="K53" s="554"/>
      <c r="L53" s="555"/>
      <c r="M53" s="798"/>
      <c r="N53" s="798"/>
      <c r="O53" s="798"/>
      <c r="P53" s="798"/>
      <c r="Q53" s="798"/>
    </row>
    <row r="54" spans="1:17" ht="18" customHeight="1">
      <c r="A54" s="796"/>
      <c r="B54" s="796"/>
      <c r="C54" s="632" t="s">
        <v>693</v>
      </c>
      <c r="D54" s="407"/>
      <c r="E54" s="407"/>
      <c r="F54" s="550"/>
      <c r="G54" s="551"/>
      <c r="H54" s="551"/>
      <c r="I54" s="552"/>
      <c r="J54" s="553"/>
      <c r="K54" s="554"/>
      <c r="L54" s="555"/>
      <c r="M54" s="555"/>
      <c r="N54" s="556"/>
      <c r="O54" s="557"/>
      <c r="P54" s="558"/>
      <c r="Q54" s="558"/>
    </row>
    <row r="55" spans="1:17" ht="15">
      <c r="A55" s="796"/>
      <c r="B55" s="796"/>
      <c r="C55" s="632" t="s">
        <v>101</v>
      </c>
      <c r="D55" s="407"/>
      <c r="E55" s="407"/>
      <c r="F55" s="559"/>
      <c r="G55" s="551"/>
      <c r="H55" s="551"/>
      <c r="I55" s="552"/>
      <c r="J55" s="553"/>
      <c r="K55" s="554"/>
      <c r="L55" s="555"/>
      <c r="M55" s="555"/>
      <c r="N55" s="556"/>
      <c r="O55" s="650"/>
      <c r="P55" s="556"/>
      <c r="Q55" s="556"/>
    </row>
    <row r="56" spans="1:17" ht="15">
      <c r="A56" s="796"/>
      <c r="B56" s="796"/>
      <c r="C56" s="632" t="s">
        <v>707</v>
      </c>
      <c r="D56" s="407"/>
      <c r="E56" s="407"/>
      <c r="F56" s="550"/>
      <c r="G56" s="551"/>
      <c r="H56" s="551"/>
      <c r="I56" s="552"/>
      <c r="J56" s="553"/>
      <c r="K56" s="554"/>
      <c r="L56" s="555"/>
      <c r="M56" s="555"/>
      <c r="N56" s="556"/>
      <c r="O56" s="557"/>
      <c r="P56" s="556"/>
      <c r="Q56" s="558"/>
    </row>
    <row r="57" spans="1:17" ht="15">
      <c r="A57" s="796"/>
      <c r="B57" s="796"/>
      <c r="C57" s="632" t="s">
        <v>694</v>
      </c>
      <c r="D57" s="407"/>
      <c r="E57" s="407"/>
      <c r="F57" s="550"/>
      <c r="G57" s="551"/>
      <c r="H57" s="551"/>
      <c r="I57" s="552"/>
      <c r="J57" s="553"/>
      <c r="K57" s="554"/>
      <c r="L57" s="555"/>
      <c r="M57" s="555"/>
      <c r="N57" s="556"/>
      <c r="O57" s="557"/>
      <c r="P57" s="556"/>
      <c r="Q57" s="558"/>
    </row>
    <row r="58" spans="1:17" ht="12.75" customHeight="1">
      <c r="A58" s="796"/>
      <c r="B58" s="796"/>
      <c r="C58" s="632" t="s">
        <v>102</v>
      </c>
      <c r="D58" s="407"/>
      <c r="E58" s="407"/>
      <c r="F58" s="560"/>
      <c r="G58" s="551"/>
      <c r="H58" s="551"/>
      <c r="I58" s="552"/>
      <c r="J58" s="553"/>
      <c r="K58" s="554"/>
      <c r="L58" s="555"/>
      <c r="M58" s="555"/>
      <c r="N58" s="556"/>
      <c r="O58" s="557"/>
      <c r="P58" s="556"/>
      <c r="Q58" s="557"/>
    </row>
    <row r="59" spans="1:17" ht="12.75" customHeight="1">
      <c r="A59" s="796"/>
      <c r="B59" s="796"/>
      <c r="C59" s="632" t="s">
        <v>103</v>
      </c>
      <c r="D59" s="407"/>
      <c r="E59" s="407"/>
      <c r="F59" s="560"/>
      <c r="G59" s="551"/>
      <c r="H59" s="551"/>
      <c r="I59" s="552"/>
      <c r="J59" s="553"/>
      <c r="K59" s="554"/>
      <c r="L59" s="555"/>
      <c r="M59" s="555"/>
      <c r="N59" s="556"/>
      <c r="O59" s="556"/>
      <c r="P59" s="556"/>
      <c r="Q59" s="556"/>
    </row>
    <row r="60" spans="1:17" ht="12.75" customHeight="1">
      <c r="A60" s="416"/>
      <c r="B60" s="416"/>
      <c r="C60" s="416"/>
      <c r="D60" s="416"/>
      <c r="E60" s="416"/>
      <c r="F60" s="416"/>
      <c r="G60" s="416"/>
      <c r="H60" s="416"/>
      <c r="I60" s="416"/>
      <c r="J60" s="416"/>
      <c r="K60" s="416"/>
      <c r="L60" s="416"/>
      <c r="M60" s="416"/>
      <c r="N60" s="416"/>
      <c r="O60" s="416"/>
      <c r="P60" s="416"/>
      <c r="Q60" s="416"/>
    </row>
    <row r="61" spans="1:17" ht="14.25" customHeight="1" thickBot="1">
      <c r="A61" s="416"/>
      <c r="B61" s="416"/>
      <c r="C61" s="409"/>
      <c r="D61" s="562"/>
      <c r="E61" s="562"/>
      <c r="F61" s="410"/>
      <c r="G61" s="410"/>
      <c r="H61" s="409"/>
      <c r="I61" s="562"/>
      <c r="J61" s="562"/>
      <c r="K61" s="562"/>
      <c r="L61" s="562"/>
      <c r="M61" s="562"/>
      <c r="N61" s="562"/>
      <c r="O61" s="562"/>
      <c r="P61" s="412"/>
      <c r="Q61" s="412"/>
    </row>
    <row r="62" spans="1:17" ht="14.25" customHeight="1">
      <c r="A62" s="416"/>
      <c r="B62" s="416"/>
      <c r="C62" s="411"/>
      <c r="D62" s="411"/>
      <c r="E62" s="411"/>
      <c r="F62" s="410"/>
      <c r="G62" s="410"/>
      <c r="H62" s="410"/>
      <c r="I62" s="411"/>
      <c r="J62" s="411"/>
      <c r="K62" s="410"/>
      <c r="L62" s="410"/>
      <c r="M62" s="410"/>
      <c r="N62" s="411"/>
      <c r="O62" s="411"/>
      <c r="P62" s="412"/>
      <c r="Q62" s="412"/>
    </row>
    <row r="63" spans="1:17" ht="14.25" customHeight="1">
      <c r="A63" s="416"/>
      <c r="B63" s="416"/>
      <c r="C63" s="413"/>
      <c r="D63" s="414"/>
      <c r="E63" s="414"/>
      <c r="F63" s="410"/>
      <c r="G63" s="410"/>
      <c r="H63" s="410"/>
      <c r="I63" s="410"/>
      <c r="J63" s="412"/>
      <c r="K63" s="412"/>
      <c r="L63" s="412"/>
      <c r="M63" s="412"/>
      <c r="N63" s="412"/>
      <c r="O63" s="412"/>
      <c r="P63" s="412"/>
      <c r="Q63" s="412"/>
    </row>
    <row r="64" spans="1:17" ht="14.25" customHeight="1">
      <c r="A64" s="416"/>
      <c r="B64" s="416"/>
      <c r="C64" s="503"/>
      <c r="D64" s="503"/>
      <c r="E64" s="503"/>
      <c r="F64" s="410"/>
      <c r="G64" s="410"/>
      <c r="H64" s="410"/>
      <c r="I64" s="410"/>
      <c r="J64" s="503"/>
      <c r="K64" s="503"/>
      <c r="L64" s="503"/>
      <c r="M64" s="412"/>
      <c r="N64" s="410"/>
      <c r="O64" s="410"/>
      <c r="P64" s="410"/>
      <c r="Q64" s="561"/>
    </row>
    <row r="65" spans="1:17" ht="12.75" customHeight="1">
      <c r="A65" s="416"/>
      <c r="B65" s="416"/>
      <c r="C65" s="412"/>
      <c r="D65" s="412"/>
      <c r="E65" s="412"/>
      <c r="F65" s="410"/>
      <c r="G65" s="410"/>
      <c r="H65" s="410"/>
      <c r="I65" s="410"/>
      <c r="J65" s="412"/>
      <c r="K65" s="412"/>
      <c r="L65" s="412"/>
      <c r="M65" s="412"/>
      <c r="N65" s="410"/>
      <c r="O65" s="410"/>
      <c r="P65" s="410"/>
      <c r="Q65" s="561"/>
    </row>
    <row r="66" spans="1:17" ht="12.75" customHeight="1">
      <c r="A66" s="416"/>
      <c r="B66" s="416"/>
      <c r="C66" s="410"/>
      <c r="D66" s="410"/>
      <c r="E66" s="410"/>
      <c r="F66" s="410"/>
      <c r="G66" s="410"/>
      <c r="H66" s="410"/>
      <c r="I66" s="410"/>
      <c r="J66" s="410"/>
      <c r="K66" s="410"/>
      <c r="L66" s="410"/>
      <c r="M66" s="410"/>
      <c r="N66" s="410"/>
      <c r="O66" s="410"/>
      <c r="P66" s="410"/>
      <c r="Q66" s="561"/>
    </row>
    <row r="67" spans="1:17" ht="12.75" customHeight="1">
      <c r="A67" s="417"/>
      <c r="B67" s="417"/>
      <c r="C67" s="395"/>
      <c r="D67" s="395"/>
      <c r="E67" s="395"/>
      <c r="F67" s="395"/>
      <c r="G67" s="395"/>
      <c r="H67" s="395"/>
      <c r="I67" s="395"/>
      <c r="J67" s="395"/>
      <c r="K67" s="395"/>
      <c r="L67" s="395"/>
      <c r="M67" s="395"/>
      <c r="N67" s="395"/>
      <c r="O67" s="395"/>
      <c r="P67" s="395"/>
      <c r="Q67" s="395"/>
    </row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7" spans="1:17" s="77" customFormat="1" ht="12.75">
      <c r="A537" s="22"/>
      <c r="B537" s="22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</row>
  </sheetData>
  <sheetProtection/>
  <mergeCells count="12">
    <mergeCell ref="C64:E64"/>
    <mergeCell ref="J64:L64"/>
    <mergeCell ref="G20:G22"/>
    <mergeCell ref="H20:H22"/>
    <mergeCell ref="B19:B22"/>
    <mergeCell ref="D19:D22"/>
    <mergeCell ref="M20:M22"/>
    <mergeCell ref="A19:A22"/>
    <mergeCell ref="E19:E22"/>
    <mergeCell ref="F19:F22"/>
    <mergeCell ref="G19:L19"/>
    <mergeCell ref="K20:K22"/>
  </mergeCells>
  <conditionalFormatting sqref="G59:G60 B25:B66 G28">
    <cfRule type="expression" priority="6" dxfId="0" stopIfTrue="1">
      <formula>#REF!</formula>
    </cfRule>
  </conditionalFormatting>
  <conditionalFormatting sqref="M53:Q53">
    <cfRule type="expression" priority="5" dxfId="0" stopIfTrue="1">
      <formula>#REF!</formula>
    </cfRule>
  </conditionalFormatting>
  <printOptions horizontalCentered="1"/>
  <pageMargins left="0.1968503937007874" right="0.1968503937007874" top="0.4330708661417323" bottom="0.5905511811023623" header="0.1968503937007874" footer="0.35433070866141736"/>
  <pageSetup horizontalDpi="300" verticalDpi="300" orientation="landscape" paperSize="9" scale="59" r:id="rId1"/>
  <headerFooter scaleWithDoc="0" alignWithMargins="0">
    <oddFooter>&amp;R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415"/>
  <sheetViews>
    <sheetView zoomScale="60" zoomScaleNormal="60" workbookViewId="0" topLeftCell="A14">
      <selection activeCell="A17" sqref="A17:Q67"/>
    </sheetView>
  </sheetViews>
  <sheetFormatPr defaultColWidth="8.8515625" defaultRowHeight="12.75"/>
  <cols>
    <col min="1" max="1" width="7.28125" style="22" bestFit="1" customWidth="1"/>
    <col min="2" max="2" width="14.140625" style="22" customWidth="1"/>
    <col min="3" max="3" width="63.140625" style="4" customWidth="1"/>
    <col min="4" max="4" width="9.57421875" style="4" customWidth="1"/>
    <col min="5" max="5" width="8.140625" style="4" customWidth="1"/>
    <col min="6" max="6" width="10.7109375" style="4" customWidth="1"/>
    <col min="7" max="7" width="12.00390625" style="4" customWidth="1"/>
    <col min="8" max="8" width="9.57421875" style="4" customWidth="1"/>
    <col min="9" max="9" width="8.00390625" style="4" customWidth="1"/>
    <col min="10" max="10" width="11.57421875" style="4" customWidth="1"/>
    <col min="11" max="11" width="10.140625" style="4" customWidth="1"/>
    <col min="12" max="14" width="9.57421875" style="4" customWidth="1"/>
    <col min="15" max="15" width="12.421875" style="4" customWidth="1"/>
    <col min="16" max="16" width="11.28125" style="4" customWidth="1"/>
    <col min="17" max="17" width="12.7109375" style="4" customWidth="1"/>
    <col min="18" max="16384" width="8.8515625" style="4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27"/>
      <c r="L1" s="26"/>
      <c r="M1" s="26"/>
      <c r="N1" s="26"/>
      <c r="O1" s="26"/>
      <c r="P1" s="1"/>
      <c r="Q1" s="1"/>
    </row>
    <row r="2" spans="1:17" ht="18">
      <c r="A2" s="1"/>
      <c r="B2" s="1"/>
      <c r="C2" s="1"/>
      <c r="D2" s="1"/>
      <c r="E2" s="51" t="s">
        <v>570</v>
      </c>
      <c r="F2" s="7"/>
      <c r="G2" s="1"/>
      <c r="H2" s="1"/>
      <c r="I2" s="1"/>
      <c r="J2" s="1"/>
      <c r="K2" s="27"/>
      <c r="L2" s="28"/>
      <c r="M2" s="28"/>
      <c r="N2" s="28"/>
      <c r="O2" s="28"/>
      <c r="P2" s="1"/>
      <c r="Q2" s="1"/>
    </row>
    <row r="3" spans="1:17" ht="12.75">
      <c r="A3" s="1"/>
      <c r="B3" s="1"/>
      <c r="C3" s="1"/>
      <c r="D3" s="1"/>
      <c r="E3" s="1"/>
      <c r="F3" s="1"/>
      <c r="G3" s="1"/>
      <c r="H3" s="1"/>
      <c r="I3" s="1"/>
      <c r="J3" s="1"/>
      <c r="K3" s="27"/>
      <c r="L3" s="28"/>
      <c r="M3" s="28"/>
      <c r="N3" s="28"/>
      <c r="O3" s="28"/>
      <c r="P3" s="1"/>
      <c r="Q3" s="1"/>
    </row>
    <row r="4" spans="1:17" s="182" customFormat="1" ht="18" customHeight="1">
      <c r="A4" s="178"/>
      <c r="B4" s="178"/>
      <c r="C4" s="178"/>
      <c r="D4" s="178"/>
      <c r="E4" s="85" t="s">
        <v>135</v>
      </c>
      <c r="F4" s="179"/>
      <c r="G4" s="178"/>
      <c r="H4" s="178"/>
      <c r="I4" s="178"/>
      <c r="J4" s="178"/>
      <c r="K4" s="180"/>
      <c r="L4" s="181"/>
      <c r="M4" s="181"/>
      <c r="N4" s="181"/>
      <c r="O4" s="181"/>
      <c r="P4" s="178"/>
      <c r="Q4" s="178"/>
    </row>
    <row r="5" spans="1:17" s="182" customFormat="1" ht="18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80"/>
      <c r="L5" s="181"/>
      <c r="M5" s="181"/>
      <c r="N5" s="181"/>
      <c r="O5" s="181"/>
      <c r="P5" s="178"/>
      <c r="Q5" s="178"/>
    </row>
    <row r="6" spans="1:17" s="182" customFormat="1" ht="18" customHeight="1">
      <c r="A6" s="178"/>
      <c r="B6" s="183" t="s">
        <v>194</v>
      </c>
      <c r="D6" s="178"/>
      <c r="E6" s="178"/>
      <c r="F6" s="183"/>
      <c r="G6" s="178"/>
      <c r="H6" s="178"/>
      <c r="I6" s="178"/>
      <c r="J6" s="178"/>
      <c r="K6" s="184"/>
      <c r="L6" s="184"/>
      <c r="M6" s="184"/>
      <c r="N6" s="184"/>
      <c r="O6" s="178"/>
      <c r="P6" s="178"/>
      <c r="Q6" s="178"/>
    </row>
    <row r="7" spans="1:17" s="182" customFormat="1" ht="18" customHeight="1">
      <c r="A7" s="178"/>
      <c r="B7" s="53" t="s">
        <v>88</v>
      </c>
      <c r="D7" s="178"/>
      <c r="E7" s="178"/>
      <c r="F7" s="183"/>
      <c r="G7" s="178"/>
      <c r="H7" s="178"/>
      <c r="I7" s="178"/>
      <c r="J7" s="178"/>
      <c r="K7" s="184"/>
      <c r="L7" s="184"/>
      <c r="M7" s="184"/>
      <c r="N7" s="184"/>
      <c r="O7" s="178"/>
      <c r="P7" s="178"/>
      <c r="Q7" s="178"/>
    </row>
    <row r="8" spans="1:17" s="182" customFormat="1" ht="18" customHeight="1">
      <c r="A8" s="178"/>
      <c r="B8" s="178" t="s">
        <v>678</v>
      </c>
      <c r="D8" s="178"/>
      <c r="E8" s="178"/>
      <c r="F8" s="178"/>
      <c r="G8" s="178"/>
      <c r="H8" s="178"/>
      <c r="I8" s="178"/>
      <c r="J8" s="178"/>
      <c r="K8" s="184"/>
      <c r="L8" s="184"/>
      <c r="M8" s="184"/>
      <c r="N8" s="184"/>
      <c r="O8" s="178"/>
      <c r="P8" s="178"/>
      <c r="Q8" s="178"/>
    </row>
    <row r="9" spans="1:17" s="182" customFormat="1" ht="18" customHeight="1">
      <c r="A9" s="178"/>
      <c r="B9" s="53" t="s">
        <v>195</v>
      </c>
      <c r="D9" s="178"/>
      <c r="E9" s="178"/>
      <c r="F9" s="178"/>
      <c r="G9" s="178"/>
      <c r="H9" s="178"/>
      <c r="I9" s="178"/>
      <c r="J9" s="178"/>
      <c r="K9" s="184"/>
      <c r="L9" s="184"/>
      <c r="M9" s="184"/>
      <c r="N9" s="184"/>
      <c r="O9" s="178"/>
      <c r="P9" s="178"/>
      <c r="Q9" s="178"/>
    </row>
    <row r="10" spans="1:17" s="182" customFormat="1" ht="18" customHeight="1">
      <c r="A10" s="179"/>
      <c r="B10" s="178" t="s">
        <v>704</v>
      </c>
      <c r="D10" s="178"/>
      <c r="E10" s="178"/>
      <c r="F10" s="178"/>
      <c r="G10" s="79"/>
      <c r="H10" s="79"/>
      <c r="I10" s="178"/>
      <c r="J10" s="178"/>
      <c r="K10" s="184"/>
      <c r="L10" s="184"/>
      <c r="M10" s="184"/>
      <c r="N10" s="184"/>
      <c r="O10" s="178"/>
      <c r="P10" s="178"/>
      <c r="Q10" s="178"/>
    </row>
    <row r="11" spans="1:17" s="182" customFormat="1" ht="18" customHeight="1">
      <c r="A11" s="185"/>
      <c r="B11" s="186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7"/>
      <c r="O11" s="188"/>
      <c r="P11" s="189"/>
      <c r="Q11" s="187"/>
    </row>
    <row r="12" spans="1:17" s="182" customFormat="1" ht="18" customHeight="1">
      <c r="A12" s="179"/>
      <c r="B12" s="179"/>
      <c r="C12" s="186"/>
      <c r="D12" s="186"/>
      <c r="E12" s="178"/>
      <c r="F12" s="178"/>
      <c r="G12" s="178"/>
      <c r="H12" s="178"/>
      <c r="I12" s="178"/>
      <c r="J12" s="178"/>
      <c r="K12" s="184"/>
      <c r="L12" s="184"/>
      <c r="M12" s="184"/>
      <c r="N12" s="184"/>
      <c r="O12" s="178"/>
      <c r="P12" s="178"/>
      <c r="Q12" s="178"/>
    </row>
    <row r="13" spans="1:17" s="182" customFormat="1" ht="18" customHeight="1">
      <c r="A13" s="179"/>
      <c r="B13" s="179"/>
      <c r="C13" s="190" t="s">
        <v>87</v>
      </c>
      <c r="D13" s="190"/>
      <c r="E13" s="178"/>
      <c r="F13" s="55">
        <f>Q67</f>
        <v>0</v>
      </c>
      <c r="G13" s="80" t="s">
        <v>50</v>
      </c>
      <c r="H13" s="178"/>
      <c r="I13" s="178"/>
      <c r="J13" s="178"/>
      <c r="K13" s="184"/>
      <c r="L13" s="184"/>
      <c r="M13" s="184"/>
      <c r="N13" s="184"/>
      <c r="O13" s="178"/>
      <c r="P13" s="178"/>
      <c r="Q13" s="178"/>
    </row>
    <row r="14" spans="1:17" s="182" customFormat="1" ht="18" customHeight="1">
      <c r="A14" s="179"/>
      <c r="B14" s="179"/>
      <c r="C14" s="186"/>
      <c r="D14" s="186"/>
      <c r="E14" s="178"/>
      <c r="F14" s="178"/>
      <c r="G14" s="178"/>
      <c r="H14" s="178"/>
      <c r="I14" s="178"/>
      <c r="J14" s="178"/>
      <c r="K14" s="184"/>
      <c r="L14" s="184"/>
      <c r="M14" s="184"/>
      <c r="N14" s="184"/>
      <c r="O14" s="178"/>
      <c r="P14" s="178"/>
      <c r="Q14" s="178"/>
    </row>
    <row r="15" spans="1:17" s="182" customFormat="1" ht="18" customHeight="1">
      <c r="A15" s="179"/>
      <c r="B15" s="179"/>
      <c r="C15" s="291" t="s">
        <v>708</v>
      </c>
      <c r="D15" s="191"/>
      <c r="E15" s="178"/>
      <c r="F15" s="178"/>
      <c r="G15" s="178"/>
      <c r="H15" s="178"/>
      <c r="I15" s="178"/>
      <c r="J15" s="178"/>
      <c r="K15" s="184"/>
      <c r="L15" s="184"/>
      <c r="M15" s="184"/>
      <c r="N15" s="184"/>
      <c r="O15" s="178"/>
      <c r="P15" s="178"/>
      <c r="Q15" s="178"/>
    </row>
    <row r="16" spans="1:17" s="182" customFormat="1" ht="18" customHeight="1">
      <c r="A16" s="179"/>
      <c r="B16" s="179"/>
      <c r="C16" s="192"/>
      <c r="D16" s="192"/>
      <c r="E16" s="178"/>
      <c r="F16" s="178"/>
      <c r="G16" s="178"/>
      <c r="H16" s="178"/>
      <c r="I16" s="178"/>
      <c r="J16" s="178"/>
      <c r="K16" s="184"/>
      <c r="L16" s="184"/>
      <c r="M16" s="184"/>
      <c r="N16" s="184"/>
      <c r="O16" s="178"/>
      <c r="P16" s="178"/>
      <c r="Q16" s="178"/>
    </row>
    <row r="17" spans="1:17" s="182" customFormat="1" ht="18" customHeight="1">
      <c r="A17" s="764" t="s">
        <v>89</v>
      </c>
      <c r="B17" s="765" t="s">
        <v>48</v>
      </c>
      <c r="C17" s="766"/>
      <c r="D17" s="765" t="s">
        <v>133</v>
      </c>
      <c r="E17" s="765" t="s">
        <v>95</v>
      </c>
      <c r="F17" s="765" t="s">
        <v>94</v>
      </c>
      <c r="G17" s="767" t="s">
        <v>97</v>
      </c>
      <c r="H17" s="768"/>
      <c r="I17" s="768"/>
      <c r="J17" s="768"/>
      <c r="K17" s="768"/>
      <c r="L17" s="768"/>
      <c r="M17" s="769"/>
      <c r="N17" s="769"/>
      <c r="O17" s="769" t="s">
        <v>91</v>
      </c>
      <c r="P17" s="769"/>
      <c r="Q17" s="766"/>
    </row>
    <row r="18" spans="1:17" s="182" customFormat="1" ht="18" customHeight="1">
      <c r="A18" s="768"/>
      <c r="B18" s="768"/>
      <c r="C18" s="769" t="s">
        <v>51</v>
      </c>
      <c r="D18" s="768"/>
      <c r="E18" s="768"/>
      <c r="F18" s="768"/>
      <c r="G18" s="770" t="s">
        <v>92</v>
      </c>
      <c r="H18" s="771" t="s">
        <v>99</v>
      </c>
      <c r="I18" s="772" t="s">
        <v>52</v>
      </c>
      <c r="J18" s="772"/>
      <c r="K18" s="764" t="s">
        <v>100</v>
      </c>
      <c r="L18" s="769"/>
      <c r="M18" s="773" t="s">
        <v>98</v>
      </c>
      <c r="N18" s="772" t="s">
        <v>52</v>
      </c>
      <c r="O18" s="772" t="s">
        <v>53</v>
      </c>
      <c r="P18" s="769" t="s">
        <v>54</v>
      </c>
      <c r="Q18" s="769"/>
    </row>
    <row r="19" spans="1:17" s="182" customFormat="1" ht="18" customHeight="1">
      <c r="A19" s="768"/>
      <c r="B19" s="768"/>
      <c r="C19" s="769"/>
      <c r="D19" s="768"/>
      <c r="E19" s="768"/>
      <c r="F19" s="768"/>
      <c r="G19" s="768"/>
      <c r="H19" s="768"/>
      <c r="I19" s="772" t="s">
        <v>56</v>
      </c>
      <c r="J19" s="772" t="s">
        <v>53</v>
      </c>
      <c r="K19" s="768"/>
      <c r="L19" s="769" t="s">
        <v>93</v>
      </c>
      <c r="M19" s="768"/>
      <c r="N19" s="772" t="s">
        <v>56</v>
      </c>
      <c r="O19" s="772"/>
      <c r="P19" s="769" t="s">
        <v>57</v>
      </c>
      <c r="Q19" s="769" t="s">
        <v>55</v>
      </c>
    </row>
    <row r="20" spans="1:17" s="182" customFormat="1" ht="18" customHeight="1">
      <c r="A20" s="768"/>
      <c r="B20" s="768"/>
      <c r="C20" s="571"/>
      <c r="D20" s="768"/>
      <c r="E20" s="768"/>
      <c r="F20" s="768"/>
      <c r="G20" s="768"/>
      <c r="H20" s="768"/>
      <c r="I20" s="772" t="s">
        <v>96</v>
      </c>
      <c r="J20" s="772" t="s">
        <v>96</v>
      </c>
      <c r="K20" s="768"/>
      <c r="L20" s="571" t="s">
        <v>50</v>
      </c>
      <c r="M20" s="768"/>
      <c r="N20" s="769" t="s">
        <v>96</v>
      </c>
      <c r="O20" s="769" t="s">
        <v>96</v>
      </c>
      <c r="P20" s="769" t="s">
        <v>96</v>
      </c>
      <c r="Q20" s="769" t="s">
        <v>96</v>
      </c>
    </row>
    <row r="21" spans="1:17" ht="12.75">
      <c r="A21" s="162">
        <v>1</v>
      </c>
      <c r="B21" s="162">
        <v>2</v>
      </c>
      <c r="C21" s="162">
        <v>3</v>
      </c>
      <c r="D21" s="162"/>
      <c r="E21" s="162">
        <v>4</v>
      </c>
      <c r="F21" s="163">
        <v>5</v>
      </c>
      <c r="G21" s="164">
        <v>6</v>
      </c>
      <c r="H21" s="163">
        <v>7</v>
      </c>
      <c r="I21" s="162">
        <v>8</v>
      </c>
      <c r="J21" s="162">
        <v>9</v>
      </c>
      <c r="K21" s="162">
        <v>10</v>
      </c>
      <c r="L21" s="162">
        <v>11</v>
      </c>
      <c r="M21" s="497">
        <v>12</v>
      </c>
      <c r="N21" s="498">
        <v>13</v>
      </c>
      <c r="O21" s="162">
        <v>14</v>
      </c>
      <c r="P21" s="162">
        <v>15</v>
      </c>
      <c r="Q21" s="162">
        <v>16</v>
      </c>
    </row>
    <row r="22" spans="1:18" ht="15">
      <c r="A22" s="194"/>
      <c r="B22" s="194"/>
      <c r="C22" s="195" t="s">
        <v>132</v>
      </c>
      <c r="D22" s="194"/>
      <c r="E22" s="194"/>
      <c r="F22" s="222"/>
      <c r="G22" s="223"/>
      <c r="H22" s="222"/>
      <c r="I22" s="194"/>
      <c r="J22" s="194"/>
      <c r="K22" s="194"/>
      <c r="L22" s="194"/>
      <c r="M22" s="224"/>
      <c r="N22" s="225"/>
      <c r="O22" s="194"/>
      <c r="P22" s="194"/>
      <c r="Q22" s="194"/>
      <c r="R22" s="193"/>
    </row>
    <row r="23" spans="1:18" ht="14.25">
      <c r="A23" s="141">
        <v>1</v>
      </c>
      <c r="B23" s="176" t="s">
        <v>62</v>
      </c>
      <c r="C23" s="197" t="s">
        <v>112</v>
      </c>
      <c r="D23" s="198">
        <v>15</v>
      </c>
      <c r="E23" s="198" t="s">
        <v>60</v>
      </c>
      <c r="F23" s="198">
        <v>4</v>
      </c>
      <c r="G23" s="199"/>
      <c r="H23" s="478"/>
      <c r="I23" s="479"/>
      <c r="J23" s="201"/>
      <c r="K23" s="200"/>
      <c r="L23" s="202"/>
      <c r="M23" s="202"/>
      <c r="N23" s="202"/>
      <c r="O23" s="202"/>
      <c r="P23" s="203"/>
      <c r="Q23" s="203"/>
      <c r="R23" s="193"/>
    </row>
    <row r="24" spans="1:18" ht="14.25" customHeight="1">
      <c r="A24" s="141">
        <v>2</v>
      </c>
      <c r="B24" s="176" t="s">
        <v>62</v>
      </c>
      <c r="C24" s="197" t="s">
        <v>112</v>
      </c>
      <c r="D24" s="198">
        <v>20</v>
      </c>
      <c r="E24" s="198" t="s">
        <v>60</v>
      </c>
      <c r="F24" s="198">
        <v>6</v>
      </c>
      <c r="G24" s="199"/>
      <c r="H24" s="478"/>
      <c r="I24" s="479"/>
      <c r="J24" s="201"/>
      <c r="K24" s="200"/>
      <c r="L24" s="202"/>
      <c r="M24" s="202"/>
      <c r="N24" s="202"/>
      <c r="O24" s="202"/>
      <c r="P24" s="203"/>
      <c r="Q24" s="203"/>
      <c r="R24" s="193"/>
    </row>
    <row r="25" spans="1:18" ht="14.25" customHeight="1">
      <c r="A25" s="141">
        <v>3</v>
      </c>
      <c r="B25" s="176" t="s">
        <v>62</v>
      </c>
      <c r="C25" s="197" t="s">
        <v>112</v>
      </c>
      <c r="D25" s="198">
        <v>25</v>
      </c>
      <c r="E25" s="198" t="s">
        <v>60</v>
      </c>
      <c r="F25" s="198">
        <v>4</v>
      </c>
      <c r="G25" s="199"/>
      <c r="H25" s="478"/>
      <c r="I25" s="479"/>
      <c r="J25" s="177"/>
      <c r="K25" s="200"/>
      <c r="L25" s="202"/>
      <c r="M25" s="202"/>
      <c r="N25" s="202"/>
      <c r="O25" s="202"/>
      <c r="P25" s="203"/>
      <c r="Q25" s="203"/>
      <c r="R25" s="193"/>
    </row>
    <row r="26" spans="1:18" ht="14.25" customHeight="1">
      <c r="A26" s="141">
        <v>4</v>
      </c>
      <c r="B26" s="176" t="s">
        <v>62</v>
      </c>
      <c r="C26" s="197" t="s">
        <v>113</v>
      </c>
      <c r="D26" s="198">
        <v>15</v>
      </c>
      <c r="E26" s="198" t="s">
        <v>60</v>
      </c>
      <c r="F26" s="198">
        <v>4</v>
      </c>
      <c r="G26" s="199"/>
      <c r="H26" s="478"/>
      <c r="I26" s="479"/>
      <c r="J26" s="201"/>
      <c r="K26" s="200"/>
      <c r="L26" s="202"/>
      <c r="M26" s="202"/>
      <c r="N26" s="202"/>
      <c r="O26" s="202"/>
      <c r="P26" s="203"/>
      <c r="Q26" s="203"/>
      <c r="R26" s="193"/>
    </row>
    <row r="27" spans="1:18" ht="14.25" customHeight="1">
      <c r="A27" s="141">
        <v>5</v>
      </c>
      <c r="B27" s="176" t="s">
        <v>62</v>
      </c>
      <c r="C27" s="197" t="s">
        <v>113</v>
      </c>
      <c r="D27" s="198">
        <v>20</v>
      </c>
      <c r="E27" s="198" t="s">
        <v>60</v>
      </c>
      <c r="F27" s="198">
        <v>6</v>
      </c>
      <c r="G27" s="199"/>
      <c r="H27" s="478"/>
      <c r="I27" s="479"/>
      <c r="J27" s="201"/>
      <c r="K27" s="200"/>
      <c r="L27" s="202"/>
      <c r="M27" s="202"/>
      <c r="N27" s="202"/>
      <c r="O27" s="202"/>
      <c r="P27" s="203"/>
      <c r="Q27" s="203"/>
      <c r="R27" s="193"/>
    </row>
    <row r="28" spans="1:18" ht="14.25" customHeight="1">
      <c r="A28" s="141">
        <v>6</v>
      </c>
      <c r="B28" s="176" t="s">
        <v>62</v>
      </c>
      <c r="C28" s="197" t="s">
        <v>113</v>
      </c>
      <c r="D28" s="198">
        <v>25</v>
      </c>
      <c r="E28" s="198" t="s">
        <v>60</v>
      </c>
      <c r="F28" s="198">
        <v>4</v>
      </c>
      <c r="G28" s="199"/>
      <c r="H28" s="478"/>
      <c r="I28" s="479"/>
      <c r="J28" s="201"/>
      <c r="K28" s="200"/>
      <c r="L28" s="202"/>
      <c r="M28" s="202"/>
      <c r="N28" s="202"/>
      <c r="O28" s="202"/>
      <c r="P28" s="203"/>
      <c r="Q28" s="203"/>
      <c r="R28" s="193"/>
    </row>
    <row r="29" spans="1:18" ht="14.25" customHeight="1">
      <c r="A29" s="141">
        <v>7</v>
      </c>
      <c r="B29" s="176" t="s">
        <v>62</v>
      </c>
      <c r="C29" s="197" t="s">
        <v>114</v>
      </c>
      <c r="D29" s="198">
        <v>15</v>
      </c>
      <c r="E29" s="198" t="s">
        <v>73</v>
      </c>
      <c r="F29" s="198">
        <v>2</v>
      </c>
      <c r="G29" s="199"/>
      <c r="H29" s="478"/>
      <c r="I29" s="479"/>
      <c r="J29" s="201"/>
      <c r="K29" s="200"/>
      <c r="L29" s="202"/>
      <c r="M29" s="202"/>
      <c r="N29" s="202"/>
      <c r="O29" s="202"/>
      <c r="P29" s="203"/>
      <c r="Q29" s="203"/>
      <c r="R29" s="193"/>
    </row>
    <row r="30" spans="1:18" ht="14.25" customHeight="1">
      <c r="A30" s="141">
        <v>8</v>
      </c>
      <c r="B30" s="176" t="s">
        <v>62</v>
      </c>
      <c r="C30" s="197" t="s">
        <v>114</v>
      </c>
      <c r="D30" s="198">
        <v>20</v>
      </c>
      <c r="E30" s="198" t="s">
        <v>73</v>
      </c>
      <c r="F30" s="198">
        <v>2</v>
      </c>
      <c r="G30" s="199"/>
      <c r="H30" s="478"/>
      <c r="I30" s="479"/>
      <c r="J30" s="201"/>
      <c r="K30" s="200"/>
      <c r="L30" s="202"/>
      <c r="M30" s="202"/>
      <c r="N30" s="202"/>
      <c r="O30" s="202"/>
      <c r="P30" s="203"/>
      <c r="Q30" s="203"/>
      <c r="R30" s="193"/>
    </row>
    <row r="31" spans="1:18" ht="14.25" customHeight="1">
      <c r="A31" s="141">
        <v>9</v>
      </c>
      <c r="B31" s="176" t="s">
        <v>62</v>
      </c>
      <c r="C31" s="197" t="s">
        <v>114</v>
      </c>
      <c r="D31" s="198">
        <v>25</v>
      </c>
      <c r="E31" s="198" t="s">
        <v>73</v>
      </c>
      <c r="F31" s="198">
        <v>1</v>
      </c>
      <c r="G31" s="199"/>
      <c r="H31" s="478"/>
      <c r="I31" s="479"/>
      <c r="J31" s="201"/>
      <c r="K31" s="200"/>
      <c r="L31" s="202"/>
      <c r="M31" s="202"/>
      <c r="N31" s="202"/>
      <c r="O31" s="202"/>
      <c r="P31" s="203"/>
      <c r="Q31" s="203"/>
      <c r="R31" s="193"/>
    </row>
    <row r="32" spans="1:18" ht="14.25" customHeight="1">
      <c r="A32" s="141">
        <v>10</v>
      </c>
      <c r="B32" s="176" t="s">
        <v>62</v>
      </c>
      <c r="C32" s="197" t="s">
        <v>115</v>
      </c>
      <c r="D32" s="198">
        <v>15</v>
      </c>
      <c r="E32" s="198" t="s">
        <v>73</v>
      </c>
      <c r="F32" s="198">
        <v>1</v>
      </c>
      <c r="G32" s="199"/>
      <c r="H32" s="478"/>
      <c r="I32" s="479"/>
      <c r="J32" s="200"/>
      <c r="K32" s="200"/>
      <c r="L32" s="202"/>
      <c r="M32" s="202"/>
      <c r="N32" s="202"/>
      <c r="O32" s="202"/>
      <c r="P32" s="203"/>
      <c r="Q32" s="203"/>
      <c r="R32" s="193"/>
    </row>
    <row r="33" spans="1:18" ht="14.25" customHeight="1">
      <c r="A33" s="141">
        <v>11</v>
      </c>
      <c r="B33" s="176" t="s">
        <v>62</v>
      </c>
      <c r="C33" s="197" t="s">
        <v>116</v>
      </c>
      <c r="D33" s="198">
        <v>25</v>
      </c>
      <c r="E33" s="198" t="s">
        <v>73</v>
      </c>
      <c r="F33" s="198">
        <v>1</v>
      </c>
      <c r="G33" s="199"/>
      <c r="H33" s="478"/>
      <c r="I33" s="479"/>
      <c r="J33" s="201"/>
      <c r="K33" s="200"/>
      <c r="L33" s="202"/>
      <c r="M33" s="202"/>
      <c r="N33" s="202"/>
      <c r="O33" s="202"/>
      <c r="P33" s="203"/>
      <c r="Q33" s="203"/>
      <c r="R33" s="193"/>
    </row>
    <row r="34" spans="1:18" ht="14.25" customHeight="1">
      <c r="A34" s="141">
        <v>12</v>
      </c>
      <c r="B34" s="176" t="s">
        <v>62</v>
      </c>
      <c r="C34" s="197" t="s">
        <v>117</v>
      </c>
      <c r="D34" s="198">
        <v>15</v>
      </c>
      <c r="E34" s="198" t="s">
        <v>84</v>
      </c>
      <c r="F34" s="198">
        <v>1</v>
      </c>
      <c r="G34" s="199"/>
      <c r="H34" s="478"/>
      <c r="I34" s="479"/>
      <c r="J34" s="201"/>
      <c r="K34" s="200"/>
      <c r="L34" s="202"/>
      <c r="M34" s="202"/>
      <c r="N34" s="202"/>
      <c r="O34" s="202"/>
      <c r="P34" s="203"/>
      <c r="Q34" s="203"/>
      <c r="R34" s="193"/>
    </row>
    <row r="35" spans="1:18" ht="14.25" customHeight="1">
      <c r="A35" s="141">
        <v>13</v>
      </c>
      <c r="B35" s="176" t="s">
        <v>62</v>
      </c>
      <c r="C35" s="197" t="s">
        <v>118</v>
      </c>
      <c r="D35" s="198">
        <v>20</v>
      </c>
      <c r="E35" s="198" t="s">
        <v>73</v>
      </c>
      <c r="F35" s="198">
        <v>1</v>
      </c>
      <c r="G35" s="199"/>
      <c r="H35" s="478"/>
      <c r="I35" s="479"/>
      <c r="J35" s="201"/>
      <c r="K35" s="200"/>
      <c r="L35" s="202"/>
      <c r="M35" s="202"/>
      <c r="N35" s="202"/>
      <c r="O35" s="202"/>
      <c r="P35" s="203"/>
      <c r="Q35" s="203"/>
      <c r="R35" s="193"/>
    </row>
    <row r="36" spans="1:18" ht="14.25" customHeight="1">
      <c r="A36" s="141">
        <v>14</v>
      </c>
      <c r="B36" s="176" t="s">
        <v>62</v>
      </c>
      <c r="C36" s="197" t="s">
        <v>120</v>
      </c>
      <c r="D36" s="198">
        <v>15</v>
      </c>
      <c r="E36" s="198" t="s">
        <v>73</v>
      </c>
      <c r="F36" s="198">
        <v>1</v>
      </c>
      <c r="G36" s="199"/>
      <c r="H36" s="478"/>
      <c r="I36" s="479"/>
      <c r="J36" s="201"/>
      <c r="K36" s="200"/>
      <c r="L36" s="202"/>
      <c r="M36" s="202"/>
      <c r="N36" s="202"/>
      <c r="O36" s="202"/>
      <c r="P36" s="203"/>
      <c r="Q36" s="203"/>
      <c r="R36" s="193"/>
    </row>
    <row r="37" spans="1:18" ht="14.25" customHeight="1">
      <c r="A37" s="141">
        <v>15</v>
      </c>
      <c r="B37" s="176" t="s">
        <v>62</v>
      </c>
      <c r="C37" s="197" t="s">
        <v>119</v>
      </c>
      <c r="D37" s="198">
        <v>50</v>
      </c>
      <c r="E37" s="198" t="s">
        <v>73</v>
      </c>
      <c r="F37" s="198">
        <v>1</v>
      </c>
      <c r="G37" s="199"/>
      <c r="H37" s="478"/>
      <c r="I37" s="479"/>
      <c r="J37" s="201"/>
      <c r="K37" s="200"/>
      <c r="L37" s="202"/>
      <c r="M37" s="202"/>
      <c r="N37" s="202"/>
      <c r="O37" s="202"/>
      <c r="P37" s="203"/>
      <c r="Q37" s="203"/>
      <c r="R37" s="193"/>
    </row>
    <row r="38" spans="1:18" ht="15">
      <c r="A38" s="145"/>
      <c r="B38" s="176"/>
      <c r="C38" s="226" t="s">
        <v>3</v>
      </c>
      <c r="D38" s="227"/>
      <c r="E38" s="201"/>
      <c r="F38" s="210"/>
      <c r="G38" s="210"/>
      <c r="H38" s="480"/>
      <c r="I38" s="479"/>
      <c r="J38" s="201"/>
      <c r="K38" s="203"/>
      <c r="L38" s="202"/>
      <c r="M38" s="496"/>
      <c r="N38" s="496"/>
      <c r="O38" s="496"/>
      <c r="P38" s="496"/>
      <c r="Q38" s="496"/>
      <c r="R38" s="193"/>
    </row>
    <row r="39" spans="1:18" ht="14.25" customHeight="1">
      <c r="A39" s="141"/>
      <c r="B39" s="196"/>
      <c r="C39" s="196" t="s">
        <v>121</v>
      </c>
      <c r="D39" s="196"/>
      <c r="E39" s="196"/>
      <c r="F39" s="204"/>
      <c r="G39" s="204"/>
      <c r="H39" s="481"/>
      <c r="I39" s="482"/>
      <c r="J39" s="177"/>
      <c r="K39" s="36"/>
      <c r="L39" s="228"/>
      <c r="M39" s="229"/>
      <c r="N39" s="228"/>
      <c r="O39" s="230"/>
      <c r="P39" s="231"/>
      <c r="Q39" s="231"/>
      <c r="R39" s="193"/>
    </row>
    <row r="40" spans="1:18" ht="14.25" customHeight="1">
      <c r="A40" s="141">
        <v>16</v>
      </c>
      <c r="B40" s="176" t="s">
        <v>62</v>
      </c>
      <c r="C40" s="197" t="s">
        <v>112</v>
      </c>
      <c r="D40" s="198">
        <v>15</v>
      </c>
      <c r="E40" s="198" t="s">
        <v>60</v>
      </c>
      <c r="F40" s="198">
        <v>6</v>
      </c>
      <c r="G40" s="199"/>
      <c r="H40" s="478"/>
      <c r="I40" s="479"/>
      <c r="J40" s="201"/>
      <c r="K40" s="200"/>
      <c r="L40" s="202"/>
      <c r="M40" s="202"/>
      <c r="N40" s="202"/>
      <c r="O40" s="202"/>
      <c r="P40" s="203"/>
      <c r="Q40" s="203"/>
      <c r="R40" s="193"/>
    </row>
    <row r="41" spans="1:18" ht="14.25" customHeight="1">
      <c r="A41" s="141">
        <v>17</v>
      </c>
      <c r="B41" s="176" t="s">
        <v>62</v>
      </c>
      <c r="C41" s="197" t="s">
        <v>122</v>
      </c>
      <c r="D41" s="198">
        <v>15</v>
      </c>
      <c r="E41" s="198" t="s">
        <v>60</v>
      </c>
      <c r="F41" s="198">
        <v>6</v>
      </c>
      <c r="G41" s="199"/>
      <c r="H41" s="478"/>
      <c r="I41" s="479"/>
      <c r="J41" s="201"/>
      <c r="K41" s="200"/>
      <c r="L41" s="202"/>
      <c r="M41" s="202"/>
      <c r="N41" s="202"/>
      <c r="O41" s="202"/>
      <c r="P41" s="203"/>
      <c r="Q41" s="203"/>
      <c r="R41" s="193"/>
    </row>
    <row r="42" spans="1:18" ht="14.25" customHeight="1">
      <c r="A42" s="141">
        <v>18</v>
      </c>
      <c r="B42" s="176" t="s">
        <v>62</v>
      </c>
      <c r="C42" s="197" t="s">
        <v>114</v>
      </c>
      <c r="D42" s="205">
        <v>15</v>
      </c>
      <c r="E42" s="198" t="s">
        <v>73</v>
      </c>
      <c r="F42" s="198">
        <v>1</v>
      </c>
      <c r="G42" s="199"/>
      <c r="H42" s="478"/>
      <c r="I42" s="479"/>
      <c r="J42" s="201"/>
      <c r="K42" s="200"/>
      <c r="L42" s="202"/>
      <c r="M42" s="202"/>
      <c r="N42" s="202"/>
      <c r="O42" s="202"/>
      <c r="P42" s="203"/>
      <c r="Q42" s="203"/>
      <c r="R42" s="193"/>
    </row>
    <row r="43" spans="1:18" ht="14.25" customHeight="1">
      <c r="A43" s="141">
        <v>19</v>
      </c>
      <c r="B43" s="176" t="s">
        <v>62</v>
      </c>
      <c r="C43" s="197" t="s">
        <v>201</v>
      </c>
      <c r="D43" s="205"/>
      <c r="E43" s="198" t="s">
        <v>84</v>
      </c>
      <c r="F43" s="198">
        <v>1</v>
      </c>
      <c r="G43" s="199"/>
      <c r="H43" s="478"/>
      <c r="I43" s="479"/>
      <c r="J43" s="177"/>
      <c r="K43" s="200"/>
      <c r="L43" s="202"/>
      <c r="M43" s="202"/>
      <c r="N43" s="202"/>
      <c r="O43" s="202"/>
      <c r="P43" s="203"/>
      <c r="Q43" s="203"/>
      <c r="R43" s="193"/>
    </row>
    <row r="44" spans="1:18" ht="15">
      <c r="A44" s="145"/>
      <c r="B44" s="176"/>
      <c r="C44" s="226" t="s">
        <v>3</v>
      </c>
      <c r="D44" s="227"/>
      <c r="E44" s="201"/>
      <c r="F44" s="210"/>
      <c r="G44" s="210"/>
      <c r="H44" s="480"/>
      <c r="I44" s="479"/>
      <c r="J44" s="201"/>
      <c r="K44" s="203"/>
      <c r="L44" s="202"/>
      <c r="M44" s="496"/>
      <c r="N44" s="496"/>
      <c r="O44" s="496"/>
      <c r="P44" s="496"/>
      <c r="Q44" s="496"/>
      <c r="R44" s="193"/>
    </row>
    <row r="45" spans="1:18" ht="14.25" customHeight="1">
      <c r="A45" s="141"/>
      <c r="B45" s="196"/>
      <c r="C45" s="206" t="s">
        <v>123</v>
      </c>
      <c r="D45" s="196"/>
      <c r="E45" s="196"/>
      <c r="F45" s="204"/>
      <c r="G45" s="204"/>
      <c r="H45" s="481"/>
      <c r="I45" s="482"/>
      <c r="J45" s="177"/>
      <c r="K45" s="36"/>
      <c r="L45" s="228"/>
      <c r="M45" s="229"/>
      <c r="N45" s="228"/>
      <c r="O45" s="230"/>
      <c r="P45" s="231"/>
      <c r="Q45" s="231"/>
      <c r="R45" s="193"/>
    </row>
    <row r="46" spans="1:18" ht="14.25" customHeight="1">
      <c r="A46" s="141">
        <v>21</v>
      </c>
      <c r="B46" s="176" t="s">
        <v>62</v>
      </c>
      <c r="C46" s="207" t="s">
        <v>124</v>
      </c>
      <c r="D46" s="205">
        <v>50</v>
      </c>
      <c r="E46" s="198" t="s">
        <v>60</v>
      </c>
      <c r="F46" s="198">
        <v>2</v>
      </c>
      <c r="G46" s="199"/>
      <c r="H46" s="478"/>
      <c r="I46" s="479"/>
      <c r="J46" s="201"/>
      <c r="K46" s="200"/>
      <c r="L46" s="202"/>
      <c r="M46" s="202"/>
      <c r="N46" s="202"/>
      <c r="O46" s="202"/>
      <c r="P46" s="203"/>
      <c r="Q46" s="203"/>
      <c r="R46" s="193"/>
    </row>
    <row r="47" spans="1:18" ht="14.25" customHeight="1">
      <c r="A47" s="141">
        <v>22</v>
      </c>
      <c r="B47" s="176" t="s">
        <v>62</v>
      </c>
      <c r="C47" s="207" t="s">
        <v>124</v>
      </c>
      <c r="D47" s="205">
        <v>110</v>
      </c>
      <c r="E47" s="198" t="s">
        <v>60</v>
      </c>
      <c r="F47" s="198">
        <v>24</v>
      </c>
      <c r="G47" s="199"/>
      <c r="H47" s="478"/>
      <c r="I47" s="479"/>
      <c r="J47" s="201"/>
      <c r="K47" s="200"/>
      <c r="L47" s="202"/>
      <c r="M47" s="202"/>
      <c r="N47" s="202"/>
      <c r="O47" s="202"/>
      <c r="P47" s="203"/>
      <c r="Q47" s="203"/>
      <c r="R47" s="193"/>
    </row>
    <row r="48" spans="1:18" ht="14.25" customHeight="1">
      <c r="A48" s="141">
        <v>23</v>
      </c>
      <c r="B48" s="176" t="s">
        <v>62</v>
      </c>
      <c r="C48" s="207" t="s">
        <v>125</v>
      </c>
      <c r="D48" s="205">
        <v>110</v>
      </c>
      <c r="E48" s="198" t="s">
        <v>60</v>
      </c>
      <c r="F48" s="198">
        <v>14</v>
      </c>
      <c r="G48" s="199"/>
      <c r="H48" s="478"/>
      <c r="I48" s="479"/>
      <c r="J48" s="201"/>
      <c r="K48" s="200"/>
      <c r="L48" s="202"/>
      <c r="M48" s="202"/>
      <c r="N48" s="202"/>
      <c r="O48" s="202"/>
      <c r="P48" s="203"/>
      <c r="Q48" s="203"/>
      <c r="R48" s="193"/>
    </row>
    <row r="49" spans="1:18" ht="14.25" customHeight="1">
      <c r="A49" s="141">
        <v>24</v>
      </c>
      <c r="B49" s="176" t="s">
        <v>62</v>
      </c>
      <c r="C49" s="207" t="s">
        <v>126</v>
      </c>
      <c r="D49" s="205">
        <v>50</v>
      </c>
      <c r="E49" s="198" t="s">
        <v>73</v>
      </c>
      <c r="F49" s="198">
        <v>3</v>
      </c>
      <c r="G49" s="210"/>
      <c r="H49" s="478"/>
      <c r="I49" s="479"/>
      <c r="J49" s="201"/>
      <c r="K49" s="200"/>
      <c r="L49" s="202"/>
      <c r="M49" s="202"/>
      <c r="N49" s="202"/>
      <c r="O49" s="202"/>
      <c r="P49" s="203"/>
      <c r="Q49" s="203"/>
      <c r="R49" s="193"/>
    </row>
    <row r="50" spans="1:18" ht="14.25" customHeight="1">
      <c r="A50" s="141">
        <v>25</v>
      </c>
      <c r="B50" s="176" t="s">
        <v>62</v>
      </c>
      <c r="C50" s="207" t="s">
        <v>126</v>
      </c>
      <c r="D50" s="205">
        <v>110</v>
      </c>
      <c r="E50" s="198" t="s">
        <v>73</v>
      </c>
      <c r="F50" s="198">
        <v>6</v>
      </c>
      <c r="G50" s="210"/>
      <c r="H50" s="478"/>
      <c r="I50" s="479"/>
      <c r="J50" s="201"/>
      <c r="K50" s="200"/>
      <c r="L50" s="202"/>
      <c r="M50" s="202"/>
      <c r="N50" s="202"/>
      <c r="O50" s="202"/>
      <c r="P50" s="203"/>
      <c r="Q50" s="203"/>
      <c r="R50" s="193"/>
    </row>
    <row r="51" spans="1:18" ht="14.25" customHeight="1">
      <c r="A51" s="141">
        <v>26</v>
      </c>
      <c r="B51" s="176" t="s">
        <v>62</v>
      </c>
      <c r="C51" s="207" t="s">
        <v>127</v>
      </c>
      <c r="D51" s="205">
        <v>50</v>
      </c>
      <c r="E51" s="198" t="s">
        <v>73</v>
      </c>
      <c r="F51" s="198">
        <v>1</v>
      </c>
      <c r="G51" s="210"/>
      <c r="H51" s="478"/>
      <c r="I51" s="479"/>
      <c r="J51" s="201"/>
      <c r="K51" s="200"/>
      <c r="L51" s="202"/>
      <c r="M51" s="202"/>
      <c r="N51" s="202"/>
      <c r="O51" s="202"/>
      <c r="P51" s="203"/>
      <c r="Q51" s="203"/>
      <c r="R51" s="193"/>
    </row>
    <row r="52" spans="1:18" ht="14.25" customHeight="1">
      <c r="A52" s="141">
        <v>27</v>
      </c>
      <c r="B52" s="176" t="s">
        <v>62</v>
      </c>
      <c r="C52" s="207" t="s">
        <v>128</v>
      </c>
      <c r="D52" s="205" t="s">
        <v>134</v>
      </c>
      <c r="E52" s="198" t="s">
        <v>73</v>
      </c>
      <c r="F52" s="198">
        <v>11</v>
      </c>
      <c r="G52" s="210"/>
      <c r="H52" s="478"/>
      <c r="I52" s="479"/>
      <c r="J52" s="201"/>
      <c r="K52" s="200"/>
      <c r="L52" s="202"/>
      <c r="M52" s="202"/>
      <c r="N52" s="202"/>
      <c r="O52" s="202"/>
      <c r="P52" s="203"/>
      <c r="Q52" s="203"/>
      <c r="R52" s="193"/>
    </row>
    <row r="53" spans="1:18" ht="14.25" customHeight="1">
      <c r="A53" s="141">
        <v>28</v>
      </c>
      <c r="B53" s="176" t="s">
        <v>62</v>
      </c>
      <c r="C53" s="207" t="s">
        <v>128</v>
      </c>
      <c r="D53" s="205">
        <v>110</v>
      </c>
      <c r="E53" s="198" t="s">
        <v>73</v>
      </c>
      <c r="F53" s="198">
        <v>2</v>
      </c>
      <c r="G53" s="210"/>
      <c r="H53" s="478"/>
      <c r="I53" s="479"/>
      <c r="J53" s="201"/>
      <c r="K53" s="200"/>
      <c r="L53" s="202"/>
      <c r="M53" s="202"/>
      <c r="N53" s="202"/>
      <c r="O53" s="202"/>
      <c r="P53" s="203"/>
      <c r="Q53" s="203"/>
      <c r="R53" s="193"/>
    </row>
    <row r="54" spans="1:18" ht="14.25" customHeight="1">
      <c r="A54" s="141">
        <v>29</v>
      </c>
      <c r="B54" s="176" t="s">
        <v>62</v>
      </c>
      <c r="C54" s="207" t="s">
        <v>129</v>
      </c>
      <c r="D54" s="205"/>
      <c r="E54" s="198" t="s">
        <v>84</v>
      </c>
      <c r="F54" s="198">
        <v>1</v>
      </c>
      <c r="G54" s="199"/>
      <c r="H54" s="478"/>
      <c r="I54" s="479"/>
      <c r="J54" s="201"/>
      <c r="K54" s="200"/>
      <c r="L54" s="202"/>
      <c r="M54" s="202"/>
      <c r="N54" s="202"/>
      <c r="O54" s="202"/>
      <c r="P54" s="203"/>
      <c r="Q54" s="203"/>
      <c r="R54" s="193"/>
    </row>
    <row r="55" spans="1:18" ht="14.25" customHeight="1">
      <c r="A55" s="141">
        <v>30</v>
      </c>
      <c r="B55" s="176" t="s">
        <v>62</v>
      </c>
      <c r="C55" s="207" t="s">
        <v>70</v>
      </c>
      <c r="D55" s="205"/>
      <c r="E55" s="198" t="s">
        <v>84</v>
      </c>
      <c r="F55" s="198">
        <v>1</v>
      </c>
      <c r="G55" s="199"/>
      <c r="H55" s="478"/>
      <c r="I55" s="479"/>
      <c r="J55" s="200"/>
      <c r="K55" s="200"/>
      <c r="L55" s="202"/>
      <c r="M55" s="202"/>
      <c r="N55" s="202"/>
      <c r="O55" s="202"/>
      <c r="P55" s="203"/>
      <c r="Q55" s="203"/>
      <c r="R55" s="193"/>
    </row>
    <row r="56" spans="1:18" ht="14.25" customHeight="1">
      <c r="A56" s="141">
        <v>31</v>
      </c>
      <c r="B56" s="176" t="s">
        <v>62</v>
      </c>
      <c r="C56" s="207" t="s">
        <v>130</v>
      </c>
      <c r="D56" s="205">
        <v>110</v>
      </c>
      <c r="E56" s="198" t="s">
        <v>73</v>
      </c>
      <c r="F56" s="198">
        <v>1</v>
      </c>
      <c r="G56" s="210"/>
      <c r="H56" s="478"/>
      <c r="I56" s="479"/>
      <c r="J56" s="201"/>
      <c r="K56" s="200"/>
      <c r="L56" s="202"/>
      <c r="M56" s="202"/>
      <c r="N56" s="202"/>
      <c r="O56" s="202"/>
      <c r="P56" s="203"/>
      <c r="Q56" s="203"/>
      <c r="R56" s="193"/>
    </row>
    <row r="57" spans="1:18" ht="14.25" customHeight="1">
      <c r="A57" s="141">
        <v>32</v>
      </c>
      <c r="B57" s="176" t="s">
        <v>62</v>
      </c>
      <c r="C57" s="207" t="s">
        <v>202</v>
      </c>
      <c r="D57" s="205">
        <v>110</v>
      </c>
      <c r="E57" s="198" t="s">
        <v>73</v>
      </c>
      <c r="F57" s="198">
        <v>1</v>
      </c>
      <c r="G57" s="210"/>
      <c r="H57" s="478"/>
      <c r="I57" s="479"/>
      <c r="J57" s="201"/>
      <c r="K57" s="200"/>
      <c r="L57" s="202"/>
      <c r="M57" s="202"/>
      <c r="N57" s="202"/>
      <c r="O57" s="202"/>
      <c r="P57" s="203"/>
      <c r="Q57" s="203"/>
      <c r="R57" s="193"/>
    </row>
    <row r="58" spans="1:18" ht="14.25" customHeight="1">
      <c r="A58" s="141">
        <v>33</v>
      </c>
      <c r="B58" s="176" t="s">
        <v>62</v>
      </c>
      <c r="C58" s="207" t="s">
        <v>119</v>
      </c>
      <c r="D58" s="205">
        <v>200</v>
      </c>
      <c r="E58" s="198" t="s">
        <v>73</v>
      </c>
      <c r="F58" s="198">
        <v>1</v>
      </c>
      <c r="G58" s="199"/>
      <c r="H58" s="478"/>
      <c r="I58" s="479"/>
      <c r="J58" s="201"/>
      <c r="K58" s="200"/>
      <c r="L58" s="202"/>
      <c r="M58" s="202"/>
      <c r="N58" s="202"/>
      <c r="O58" s="202"/>
      <c r="P58" s="203"/>
      <c r="Q58" s="203"/>
      <c r="R58" s="193"/>
    </row>
    <row r="59" spans="1:18" ht="14.25" customHeight="1">
      <c r="A59" s="141"/>
      <c r="B59" s="176" t="s">
        <v>62</v>
      </c>
      <c r="C59" s="207" t="s">
        <v>131</v>
      </c>
      <c r="D59" s="205">
        <v>110</v>
      </c>
      <c r="E59" s="198" t="s">
        <v>73</v>
      </c>
      <c r="F59" s="198">
        <v>1</v>
      </c>
      <c r="G59" s="199"/>
      <c r="H59" s="478"/>
      <c r="I59" s="479"/>
      <c r="J59" s="201"/>
      <c r="K59" s="200"/>
      <c r="L59" s="202"/>
      <c r="M59" s="202"/>
      <c r="N59" s="202"/>
      <c r="O59" s="202"/>
      <c r="P59" s="203"/>
      <c r="Q59" s="203"/>
      <c r="R59" s="193"/>
    </row>
    <row r="60" spans="1:18" ht="15">
      <c r="A60" s="84"/>
      <c r="B60" s="176"/>
      <c r="C60" s="226" t="s">
        <v>3</v>
      </c>
      <c r="D60" s="227"/>
      <c r="E60" s="201"/>
      <c r="F60" s="210"/>
      <c r="G60" s="210"/>
      <c r="H60" s="210"/>
      <c r="I60" s="213"/>
      <c r="J60" s="201"/>
      <c r="K60" s="203"/>
      <c r="L60" s="202"/>
      <c r="M60" s="496"/>
      <c r="N60" s="496"/>
      <c r="O60" s="496"/>
      <c r="P60" s="496"/>
      <c r="Q60" s="496"/>
      <c r="R60" s="193"/>
    </row>
    <row r="61" spans="1:18" ht="16.5" customHeight="1">
      <c r="A61" s="774"/>
      <c r="B61" s="774"/>
      <c r="C61" s="218" t="s">
        <v>93</v>
      </c>
      <c r="D61" s="210"/>
      <c r="E61" s="210"/>
      <c r="F61" s="212"/>
      <c r="G61" s="775"/>
      <c r="H61" s="213"/>
      <c r="I61" s="214"/>
      <c r="J61" s="215"/>
      <c r="K61" s="203"/>
      <c r="L61" s="203"/>
      <c r="M61" s="776"/>
      <c r="N61" s="776"/>
      <c r="O61" s="776"/>
      <c r="P61" s="776"/>
      <c r="Q61" s="776"/>
      <c r="R61" s="193"/>
    </row>
    <row r="62" spans="1:18" ht="18" customHeight="1">
      <c r="A62" s="774"/>
      <c r="B62" s="774"/>
      <c r="C62" s="209" t="s">
        <v>693</v>
      </c>
      <c r="D62" s="210"/>
      <c r="E62" s="211"/>
      <c r="F62" s="212"/>
      <c r="G62" s="212"/>
      <c r="H62" s="213"/>
      <c r="I62" s="214"/>
      <c r="J62" s="215"/>
      <c r="K62" s="203"/>
      <c r="L62" s="203"/>
      <c r="M62" s="203"/>
      <c r="N62" s="216"/>
      <c r="O62" s="203"/>
      <c r="P62" s="483"/>
      <c r="Q62" s="483"/>
      <c r="R62" s="193"/>
    </row>
    <row r="63" spans="1:18" ht="13.5" customHeight="1">
      <c r="A63" s="774"/>
      <c r="B63" s="774"/>
      <c r="C63" s="209" t="s">
        <v>101</v>
      </c>
      <c r="D63" s="210"/>
      <c r="E63" s="211"/>
      <c r="F63" s="212"/>
      <c r="G63" s="212"/>
      <c r="H63" s="213"/>
      <c r="I63" s="214"/>
      <c r="J63" s="215"/>
      <c r="K63" s="203"/>
      <c r="L63" s="203"/>
      <c r="M63" s="203"/>
      <c r="N63" s="254"/>
      <c r="O63" s="254"/>
      <c r="P63" s="254"/>
      <c r="Q63" s="254"/>
      <c r="R63" s="193"/>
    </row>
    <row r="64" spans="1:18" ht="15" customHeight="1">
      <c r="A64" s="774"/>
      <c r="B64" s="774"/>
      <c r="C64" s="209" t="s">
        <v>695</v>
      </c>
      <c r="D64" s="210"/>
      <c r="E64" s="211"/>
      <c r="F64" s="212"/>
      <c r="G64" s="212"/>
      <c r="H64" s="213"/>
      <c r="I64" s="214"/>
      <c r="J64" s="215"/>
      <c r="K64" s="203"/>
      <c r="L64" s="203"/>
      <c r="M64" s="203"/>
      <c r="N64" s="216"/>
      <c r="O64" s="203"/>
      <c r="P64" s="216"/>
      <c r="Q64" s="483"/>
      <c r="R64" s="193"/>
    </row>
    <row r="65" spans="1:18" ht="14.25" customHeight="1">
      <c r="A65" s="774"/>
      <c r="B65" s="774"/>
      <c r="C65" s="209" t="s">
        <v>694</v>
      </c>
      <c r="D65" s="210"/>
      <c r="E65" s="211"/>
      <c r="F65" s="212"/>
      <c r="G65" s="212"/>
      <c r="H65" s="213"/>
      <c r="I65" s="214"/>
      <c r="J65" s="215"/>
      <c r="K65" s="203"/>
      <c r="L65" s="203"/>
      <c r="M65" s="203"/>
      <c r="N65" s="216"/>
      <c r="O65" s="203"/>
      <c r="P65" s="216"/>
      <c r="Q65" s="483"/>
      <c r="R65" s="193"/>
    </row>
    <row r="66" spans="1:18" ht="14.25" customHeight="1">
      <c r="A66" s="774"/>
      <c r="B66" s="774"/>
      <c r="C66" s="209" t="s">
        <v>102</v>
      </c>
      <c r="D66" s="210"/>
      <c r="E66" s="217"/>
      <c r="F66" s="212"/>
      <c r="G66" s="212"/>
      <c r="H66" s="213"/>
      <c r="I66" s="214"/>
      <c r="J66" s="215"/>
      <c r="K66" s="203"/>
      <c r="L66" s="203"/>
      <c r="M66" s="203"/>
      <c r="N66" s="216"/>
      <c r="O66" s="203"/>
      <c r="P66" s="216"/>
      <c r="Q66" s="203"/>
      <c r="R66" s="193"/>
    </row>
    <row r="67" spans="1:18" ht="15">
      <c r="A67" s="774"/>
      <c r="B67" s="774"/>
      <c r="C67" s="218" t="s">
        <v>103</v>
      </c>
      <c r="D67" s="210"/>
      <c r="E67" s="217"/>
      <c r="F67" s="212"/>
      <c r="G67" s="212"/>
      <c r="H67" s="213"/>
      <c r="I67" s="214"/>
      <c r="J67" s="215"/>
      <c r="K67" s="203"/>
      <c r="L67" s="203"/>
      <c r="M67" s="203"/>
      <c r="N67" s="216"/>
      <c r="O67" s="216"/>
      <c r="P67" s="216"/>
      <c r="Q67" s="254"/>
      <c r="R67" s="193"/>
    </row>
    <row r="68" spans="1:18" ht="12.75" customHeight="1">
      <c r="A68" s="208"/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19"/>
      <c r="R68" s="193"/>
    </row>
    <row r="69" spans="1:18" ht="12.75" customHeight="1">
      <c r="A69" s="208"/>
      <c r="B69" s="208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193"/>
    </row>
    <row r="70" spans="1:17" ht="12.75" customHeight="1" thickBot="1">
      <c r="A70" s="5"/>
      <c r="B70" s="5"/>
      <c r="C70" s="69"/>
      <c r="D70" s="70"/>
      <c r="E70" s="71"/>
      <c r="F70" s="71"/>
      <c r="G70" s="46"/>
      <c r="H70" s="46"/>
      <c r="I70" s="69"/>
      <c r="J70" s="70"/>
      <c r="K70" s="70"/>
      <c r="L70" s="70"/>
      <c r="M70" s="70"/>
      <c r="N70" s="70"/>
      <c r="O70" s="70"/>
      <c r="P70" s="70"/>
      <c r="Q70" s="72"/>
    </row>
    <row r="71" spans="1:17" ht="12.75" customHeight="1">
      <c r="A71" s="5"/>
      <c r="B71" s="5"/>
      <c r="C71" s="73"/>
      <c r="D71" s="73"/>
      <c r="E71" s="74"/>
      <c r="F71" s="74"/>
      <c r="G71" s="46"/>
      <c r="H71" s="46"/>
      <c r="I71" s="46"/>
      <c r="J71" s="73"/>
      <c r="K71" s="73"/>
      <c r="L71" s="46"/>
      <c r="M71" s="46"/>
      <c r="N71" s="46"/>
      <c r="O71" s="73"/>
      <c r="P71" s="73"/>
      <c r="Q71" s="72"/>
    </row>
    <row r="72" spans="1:17" ht="12.75" customHeight="1">
      <c r="A72" s="5"/>
      <c r="B72" s="5"/>
      <c r="C72" s="74"/>
      <c r="D72" s="74"/>
      <c r="E72" s="74"/>
      <c r="F72" s="74"/>
      <c r="G72" s="46"/>
      <c r="H72" s="46"/>
      <c r="I72" s="46"/>
      <c r="J72" s="74"/>
      <c r="K72" s="74"/>
      <c r="L72" s="46"/>
      <c r="M72" s="46"/>
      <c r="N72" s="46"/>
      <c r="O72" s="74"/>
      <c r="P72" s="74"/>
      <c r="Q72" s="72"/>
    </row>
    <row r="73" spans="1:17" ht="12.75" customHeight="1">
      <c r="A73" s="5"/>
      <c r="B73" s="5"/>
      <c r="C73" s="520"/>
      <c r="D73" s="520"/>
      <c r="E73" s="520"/>
      <c r="F73" s="72"/>
      <c r="G73" s="46"/>
      <c r="H73" s="46"/>
      <c r="I73" s="46"/>
      <c r="J73" s="46"/>
      <c r="K73" s="520"/>
      <c r="L73" s="520"/>
      <c r="M73" s="520"/>
      <c r="N73" s="72"/>
      <c r="O73" s="46"/>
      <c r="P73" s="46"/>
      <c r="Q73" s="46"/>
    </row>
    <row r="74" spans="1:17" ht="12.75" customHeight="1">
      <c r="A74" s="5"/>
      <c r="B74" s="5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</row>
    <row r="75" spans="1:17" ht="12.75" customHeight="1">
      <c r="A75" s="5"/>
      <c r="B75" s="5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</row>
    <row r="76" spans="1:18" ht="12.75" customHeight="1">
      <c r="A76" s="221"/>
      <c r="B76" s="221"/>
      <c r="C76" s="219"/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193"/>
    </row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15" spans="1:17" s="77" customFormat="1" ht="12.75">
      <c r="A415" s="22"/>
      <c r="B415" s="22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</row>
  </sheetData>
  <sheetProtection/>
  <mergeCells count="12">
    <mergeCell ref="H18:H20"/>
    <mergeCell ref="B17:B20"/>
    <mergeCell ref="D17:D20"/>
    <mergeCell ref="G18:G20"/>
    <mergeCell ref="K73:M73"/>
    <mergeCell ref="M18:M20"/>
    <mergeCell ref="C73:E73"/>
    <mergeCell ref="A17:A20"/>
    <mergeCell ref="E17:E20"/>
    <mergeCell ref="F17:F20"/>
    <mergeCell ref="G17:L17"/>
    <mergeCell ref="K18:K20"/>
  </mergeCells>
  <conditionalFormatting sqref="B23:B38 B40:B44 B46:B60">
    <cfRule type="expression" priority="9" dxfId="0" stopIfTrue="1">
      <formula>#REF!</formula>
    </cfRule>
  </conditionalFormatting>
  <printOptions horizontalCentered="1"/>
  <pageMargins left="0.1968503937007874" right="0.1968503937007874" top="0.4330708661417323" bottom="0.3937007874015748" header="0.1968503937007874" footer="0.35433070866141736"/>
  <pageSetup horizontalDpi="300" verticalDpi="300" orientation="landscape" paperSize="9" scale="60" r:id="rId1"/>
  <headerFooter scaleWithDoc="0" alignWithMargins="0">
    <oddFooter>&amp;R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302"/>
  <sheetViews>
    <sheetView zoomScale="70" zoomScaleNormal="70" zoomScalePageLayoutView="0" workbookViewId="0" topLeftCell="B25">
      <selection activeCell="B17" sqref="B17:S59"/>
    </sheetView>
  </sheetViews>
  <sheetFormatPr defaultColWidth="8.8515625" defaultRowHeight="12.75"/>
  <cols>
    <col min="1" max="1" width="6.57421875" style="22" customWidth="1"/>
    <col min="2" max="2" width="14.140625" style="22" customWidth="1"/>
    <col min="3" max="3" width="62.7109375" style="4" customWidth="1"/>
    <col min="4" max="4" width="10.140625" style="4" customWidth="1"/>
    <col min="5" max="5" width="9.8515625" style="4" customWidth="1"/>
    <col min="6" max="6" width="8.140625" style="4" customWidth="1"/>
    <col min="7" max="7" width="8.00390625" style="4" customWidth="1"/>
    <col min="8" max="8" width="10.7109375" style="4" customWidth="1"/>
    <col min="9" max="9" width="7.7109375" style="4" customWidth="1"/>
    <col min="10" max="10" width="8.00390625" style="4" customWidth="1"/>
    <col min="11" max="11" width="9.7109375" style="4" customWidth="1"/>
    <col min="12" max="12" width="10.140625" style="4" customWidth="1"/>
    <col min="13" max="13" width="10.57421875" style="4" customWidth="1"/>
    <col min="14" max="15" width="9.57421875" style="4" customWidth="1"/>
    <col min="16" max="16" width="12.421875" style="4" customWidth="1"/>
    <col min="17" max="17" width="11.28125" style="4" customWidth="1"/>
    <col min="18" max="18" width="12.7109375" style="4" customWidth="1"/>
    <col min="19" max="19" width="11.140625" style="4" customWidth="1"/>
    <col min="20" max="16384" width="8.8515625" style="4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7"/>
      <c r="M1" s="26"/>
      <c r="N1" s="26"/>
      <c r="O1" s="26"/>
      <c r="P1" s="26"/>
      <c r="Q1" s="1"/>
      <c r="R1" s="1"/>
    </row>
    <row r="2" spans="1:18" ht="18">
      <c r="A2" s="1"/>
      <c r="B2" s="1"/>
      <c r="C2" s="1"/>
      <c r="D2" s="1"/>
      <c r="E2" s="1"/>
      <c r="F2" s="51" t="s">
        <v>177</v>
      </c>
      <c r="G2" s="7"/>
      <c r="H2" s="1"/>
      <c r="I2" s="1"/>
      <c r="J2" s="1"/>
      <c r="K2" s="1"/>
      <c r="L2" s="27"/>
      <c r="M2" s="28"/>
      <c r="N2" s="28"/>
      <c r="O2" s="28"/>
      <c r="P2" s="28"/>
      <c r="Q2" s="1"/>
      <c r="R2" s="1"/>
    </row>
    <row r="3" spans="1:18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7"/>
      <c r="M3" s="28"/>
      <c r="N3" s="28"/>
      <c r="O3" s="28"/>
      <c r="P3" s="28"/>
      <c r="Q3" s="1"/>
      <c r="R3" s="1"/>
    </row>
    <row r="4" spans="1:18" ht="15.75">
      <c r="A4" s="1"/>
      <c r="B4" s="1"/>
      <c r="C4" s="1"/>
      <c r="D4" s="1"/>
      <c r="E4" s="1"/>
      <c r="F4" s="52" t="s">
        <v>181</v>
      </c>
      <c r="G4" s="7"/>
      <c r="H4" s="1"/>
      <c r="I4" s="1"/>
      <c r="J4" s="1"/>
      <c r="K4" s="1"/>
      <c r="L4" s="27"/>
      <c r="M4" s="28"/>
      <c r="N4" s="28"/>
      <c r="O4" s="28"/>
      <c r="P4" s="28"/>
      <c r="Q4" s="1"/>
      <c r="R4" s="1"/>
    </row>
    <row r="5" spans="1:18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7"/>
      <c r="M5" s="28"/>
      <c r="N5" s="28"/>
      <c r="O5" s="28"/>
      <c r="P5" s="28"/>
      <c r="Q5" s="1"/>
      <c r="R5" s="1"/>
    </row>
    <row r="6" spans="1:17" ht="12.75">
      <c r="A6" s="1"/>
      <c r="B6" s="1"/>
      <c r="C6" s="81" t="s">
        <v>194</v>
      </c>
      <c r="D6" s="1"/>
      <c r="E6" s="1"/>
      <c r="F6" s="81"/>
      <c r="G6" s="1"/>
      <c r="H6" s="1"/>
      <c r="I6" s="1"/>
      <c r="J6" s="1"/>
      <c r="K6" s="3"/>
      <c r="L6" s="3"/>
      <c r="M6" s="3"/>
      <c r="N6" s="3"/>
      <c r="O6" s="1"/>
      <c r="P6" s="1"/>
      <c r="Q6" s="1"/>
    </row>
    <row r="7" spans="1:17" ht="12.75">
      <c r="A7" s="1"/>
      <c r="B7" s="1"/>
      <c r="C7" s="83" t="s">
        <v>88</v>
      </c>
      <c r="D7" s="1"/>
      <c r="E7" s="1"/>
      <c r="F7" s="81"/>
      <c r="G7" s="1"/>
      <c r="H7" s="1"/>
      <c r="I7" s="1"/>
      <c r="J7" s="1"/>
      <c r="K7" s="3"/>
      <c r="L7" s="3"/>
      <c r="M7" s="3"/>
      <c r="N7" s="3"/>
      <c r="O7" s="1"/>
      <c r="P7" s="1"/>
      <c r="Q7" s="1"/>
    </row>
    <row r="8" spans="1:17" ht="12.75">
      <c r="A8" s="1"/>
      <c r="B8" s="1"/>
      <c r="C8" s="1" t="s">
        <v>679</v>
      </c>
      <c r="D8" s="1"/>
      <c r="E8" s="1"/>
      <c r="F8" s="1"/>
      <c r="G8" s="1"/>
      <c r="H8" s="1"/>
      <c r="I8" s="1"/>
      <c r="J8" s="1"/>
      <c r="K8" s="3"/>
      <c r="L8" s="3"/>
      <c r="M8" s="3"/>
      <c r="N8" s="3"/>
      <c r="O8" s="1"/>
      <c r="P8" s="1"/>
      <c r="Q8" s="1"/>
    </row>
    <row r="9" spans="1:17" ht="12.75">
      <c r="A9" s="1"/>
      <c r="B9" s="1"/>
      <c r="C9" s="83" t="s">
        <v>195</v>
      </c>
      <c r="D9" s="1"/>
      <c r="E9" s="1"/>
      <c r="F9" s="1"/>
      <c r="G9" s="1"/>
      <c r="H9" s="1"/>
      <c r="I9" s="1"/>
      <c r="J9" s="1"/>
      <c r="K9" s="3"/>
      <c r="L9" s="3"/>
      <c r="M9" s="3"/>
      <c r="N9" s="3"/>
      <c r="O9" s="1"/>
      <c r="P9" s="1"/>
      <c r="Q9" s="1"/>
    </row>
    <row r="10" spans="1:17" ht="14.25">
      <c r="A10" s="7"/>
      <c r="B10" s="7"/>
      <c r="C10" s="1" t="s">
        <v>704</v>
      </c>
      <c r="D10" s="1"/>
      <c r="E10" s="1"/>
      <c r="F10" s="1"/>
      <c r="G10" s="82"/>
      <c r="H10" s="82"/>
      <c r="I10" s="1"/>
      <c r="J10" s="1"/>
      <c r="K10" s="3"/>
      <c r="L10" s="3"/>
      <c r="M10" s="3"/>
      <c r="N10" s="3"/>
      <c r="O10" s="1"/>
      <c r="P10" s="30"/>
      <c r="Q10" s="1"/>
    </row>
    <row r="11" spans="1:17" ht="12.75">
      <c r="A11" s="39"/>
      <c r="B11" s="39"/>
      <c r="C11" s="40"/>
      <c r="D11" s="3"/>
      <c r="E11" s="3"/>
      <c r="F11" s="3"/>
      <c r="G11" s="3"/>
      <c r="H11" s="3"/>
      <c r="I11" s="3"/>
      <c r="J11" s="3"/>
      <c r="K11" s="3"/>
      <c r="L11" s="3"/>
      <c r="M11" s="3"/>
      <c r="N11" s="8"/>
      <c r="O11" s="41"/>
      <c r="P11" s="42"/>
      <c r="Q11" s="8"/>
    </row>
    <row r="12" spans="1:18" ht="14.25">
      <c r="A12" s="7"/>
      <c r="B12" s="7"/>
      <c r="C12" s="40"/>
      <c r="D12" s="40"/>
      <c r="E12" s="40"/>
      <c r="F12" s="1"/>
      <c r="G12" s="1"/>
      <c r="H12" s="1"/>
      <c r="I12" s="1"/>
      <c r="J12" s="1"/>
      <c r="K12" s="1"/>
      <c r="L12" s="3"/>
      <c r="M12" s="3"/>
      <c r="N12" s="3"/>
      <c r="O12" s="3"/>
      <c r="P12" s="1"/>
      <c r="Q12" s="30"/>
      <c r="R12" s="1"/>
    </row>
    <row r="13" spans="1:19" ht="14.25">
      <c r="A13" s="7"/>
      <c r="B13" s="7"/>
      <c r="C13" s="54" t="s">
        <v>87</v>
      </c>
      <c r="D13" s="54"/>
      <c r="E13" s="54"/>
      <c r="F13" s="54"/>
      <c r="G13" s="1"/>
      <c r="H13" s="55">
        <f>S59</f>
        <v>0</v>
      </c>
      <c r="I13" s="6" t="s">
        <v>50</v>
      </c>
      <c r="J13" s="1"/>
      <c r="K13" s="1"/>
      <c r="L13" s="1"/>
      <c r="M13" s="3"/>
      <c r="N13" s="3"/>
      <c r="O13" s="3"/>
      <c r="P13" s="3"/>
      <c r="Q13" s="1"/>
      <c r="R13" s="30"/>
      <c r="S13" s="1"/>
    </row>
    <row r="14" spans="1:19" ht="14.25">
      <c r="A14" s="7"/>
      <c r="B14" s="7"/>
      <c r="C14" s="40"/>
      <c r="D14" s="40"/>
      <c r="E14" s="40"/>
      <c r="F14" s="40"/>
      <c r="G14" s="1"/>
      <c r="H14" s="1"/>
      <c r="I14" s="1"/>
      <c r="J14" s="1"/>
      <c r="K14" s="1"/>
      <c r="L14" s="1"/>
      <c r="M14" s="3"/>
      <c r="N14" s="3"/>
      <c r="O14" s="3"/>
      <c r="P14" s="3"/>
      <c r="Q14" s="1"/>
      <c r="R14" s="30"/>
      <c r="S14" s="1"/>
    </row>
    <row r="15" spans="1:19" ht="14.25">
      <c r="A15" s="7"/>
      <c r="B15" s="7"/>
      <c r="C15" s="291" t="s">
        <v>703</v>
      </c>
      <c r="D15" s="47"/>
      <c r="E15" s="47"/>
      <c r="F15" s="47"/>
      <c r="G15" s="1"/>
      <c r="H15" s="1"/>
      <c r="I15" s="1"/>
      <c r="J15" s="1"/>
      <c r="K15" s="1"/>
      <c r="L15" s="1"/>
      <c r="M15" s="3"/>
      <c r="N15" s="3"/>
      <c r="O15" s="3"/>
      <c r="P15" s="3"/>
      <c r="Q15" s="1"/>
      <c r="R15" s="30"/>
      <c r="S15" s="1"/>
    </row>
    <row r="16" spans="1:19" ht="14.25">
      <c r="A16" s="7"/>
      <c r="B16" s="7"/>
      <c r="C16" s="34"/>
      <c r="D16" s="34"/>
      <c r="E16" s="34"/>
      <c r="F16" s="34"/>
      <c r="G16" s="1"/>
      <c r="H16" s="1"/>
      <c r="I16" s="1"/>
      <c r="J16" s="1"/>
      <c r="K16" s="1"/>
      <c r="L16" s="1"/>
      <c r="M16" s="3"/>
      <c r="N16" s="3"/>
      <c r="O16" s="3"/>
      <c r="P16" s="3"/>
      <c r="Q16" s="1"/>
      <c r="R16" s="1"/>
      <c r="S16" s="1"/>
    </row>
    <row r="17" spans="1:19" ht="13.5" customHeight="1">
      <c r="A17" s="517" t="s">
        <v>89</v>
      </c>
      <c r="B17" s="511" t="s">
        <v>48</v>
      </c>
      <c r="C17" s="9"/>
      <c r="D17" s="511" t="s">
        <v>133</v>
      </c>
      <c r="E17" s="511" t="s">
        <v>136</v>
      </c>
      <c r="F17" s="511" t="s">
        <v>137</v>
      </c>
      <c r="G17" s="511" t="s">
        <v>95</v>
      </c>
      <c r="H17" s="511" t="s">
        <v>94</v>
      </c>
      <c r="I17" s="526" t="s">
        <v>97</v>
      </c>
      <c r="J17" s="527"/>
      <c r="K17" s="527"/>
      <c r="L17" s="527"/>
      <c r="M17" s="527"/>
      <c r="N17" s="528"/>
      <c r="O17" s="48"/>
      <c r="P17" s="12"/>
      <c r="Q17" s="12" t="s">
        <v>91</v>
      </c>
      <c r="R17" s="11"/>
      <c r="S17" s="10"/>
    </row>
    <row r="18" spans="1:19" ht="12.75">
      <c r="A18" s="518"/>
      <c r="B18" s="512"/>
      <c r="C18" s="13" t="s">
        <v>51</v>
      </c>
      <c r="D18" s="512"/>
      <c r="E18" s="512"/>
      <c r="F18" s="512"/>
      <c r="G18" s="512"/>
      <c r="H18" s="512"/>
      <c r="I18" s="524" t="s">
        <v>92</v>
      </c>
      <c r="J18" s="521" t="s">
        <v>99</v>
      </c>
      <c r="K18" s="14" t="s">
        <v>52</v>
      </c>
      <c r="L18" s="14"/>
      <c r="M18" s="529" t="s">
        <v>100</v>
      </c>
      <c r="N18" s="13"/>
      <c r="O18" s="514" t="s">
        <v>98</v>
      </c>
      <c r="P18" s="14" t="s">
        <v>52</v>
      </c>
      <c r="Q18" s="14" t="s">
        <v>53</v>
      </c>
      <c r="R18" s="15" t="s">
        <v>54</v>
      </c>
      <c r="S18" s="15"/>
    </row>
    <row r="19" spans="1:19" ht="15" customHeight="1">
      <c r="A19" s="518"/>
      <c r="B19" s="512"/>
      <c r="C19" s="13"/>
      <c r="D19" s="512"/>
      <c r="E19" s="512"/>
      <c r="F19" s="512"/>
      <c r="G19" s="512"/>
      <c r="H19" s="512"/>
      <c r="I19" s="524"/>
      <c r="J19" s="522"/>
      <c r="K19" s="14" t="s">
        <v>56</v>
      </c>
      <c r="L19" s="14" t="s">
        <v>53</v>
      </c>
      <c r="M19" s="522"/>
      <c r="N19" s="15" t="s">
        <v>93</v>
      </c>
      <c r="O19" s="515"/>
      <c r="P19" s="14" t="s">
        <v>56</v>
      </c>
      <c r="Q19" s="14"/>
      <c r="R19" s="15" t="s">
        <v>57</v>
      </c>
      <c r="S19" s="15" t="s">
        <v>55</v>
      </c>
    </row>
    <row r="20" spans="1:19" ht="12.75">
      <c r="A20" s="519"/>
      <c r="B20" s="513"/>
      <c r="C20" s="29"/>
      <c r="D20" s="513"/>
      <c r="E20" s="513"/>
      <c r="F20" s="513"/>
      <c r="G20" s="513"/>
      <c r="H20" s="513"/>
      <c r="I20" s="525"/>
      <c r="J20" s="523"/>
      <c r="K20" s="17" t="s">
        <v>96</v>
      </c>
      <c r="L20" s="17" t="s">
        <v>96</v>
      </c>
      <c r="M20" s="523"/>
      <c r="N20" s="16" t="s">
        <v>50</v>
      </c>
      <c r="O20" s="516"/>
      <c r="P20" s="18" t="s">
        <v>96</v>
      </c>
      <c r="Q20" s="18" t="s">
        <v>96</v>
      </c>
      <c r="R20" s="18" t="s">
        <v>96</v>
      </c>
      <c r="S20" s="19" t="s">
        <v>96</v>
      </c>
    </row>
    <row r="21" spans="1:19" ht="12.75">
      <c r="A21" s="165">
        <v>1</v>
      </c>
      <c r="B21" s="165">
        <v>2</v>
      </c>
      <c r="C21" s="165">
        <v>3</v>
      </c>
      <c r="D21" s="165"/>
      <c r="E21" s="165"/>
      <c r="F21" s="165"/>
      <c r="G21" s="165">
        <v>4</v>
      </c>
      <c r="H21" s="166">
        <v>5</v>
      </c>
      <c r="I21" s="167">
        <v>6</v>
      </c>
      <c r="J21" s="168">
        <v>7</v>
      </c>
      <c r="K21" s="169">
        <v>8</v>
      </c>
      <c r="L21" s="170">
        <v>9</v>
      </c>
      <c r="M21" s="171">
        <v>10</v>
      </c>
      <c r="N21" s="169">
        <v>11</v>
      </c>
      <c r="O21" s="172">
        <v>12</v>
      </c>
      <c r="P21" s="173">
        <v>13</v>
      </c>
      <c r="Q21" s="174">
        <v>14</v>
      </c>
      <c r="R21" s="169">
        <v>15</v>
      </c>
      <c r="S21" s="169">
        <v>16</v>
      </c>
    </row>
    <row r="22" spans="1:19" ht="15">
      <c r="A22" s="56"/>
      <c r="B22" s="176"/>
      <c r="C22" s="206" t="s">
        <v>132</v>
      </c>
      <c r="D22" s="198"/>
      <c r="E22" s="198"/>
      <c r="F22" s="198"/>
      <c r="G22" s="198"/>
      <c r="H22" s="742"/>
      <c r="I22" s="199"/>
      <c r="J22" s="200"/>
      <c r="K22" s="213"/>
      <c r="L22" s="743"/>
      <c r="M22" s="36"/>
      <c r="N22" s="228"/>
      <c r="O22" s="229"/>
      <c r="P22" s="228"/>
      <c r="Q22" s="230"/>
      <c r="R22" s="231"/>
      <c r="S22" s="231"/>
    </row>
    <row r="23" spans="1:19" ht="14.25">
      <c r="A23" s="56">
        <v>1</v>
      </c>
      <c r="B23" s="95" t="s">
        <v>62</v>
      </c>
      <c r="C23" s="744" t="s">
        <v>250</v>
      </c>
      <c r="D23" s="198">
        <v>25</v>
      </c>
      <c r="E23" s="198" t="s">
        <v>139</v>
      </c>
      <c r="F23" s="198" t="s">
        <v>138</v>
      </c>
      <c r="G23" s="745" t="s">
        <v>60</v>
      </c>
      <c r="H23" s="198">
        <v>89</v>
      </c>
      <c r="I23" s="746"/>
      <c r="J23" s="747"/>
      <c r="K23" s="748"/>
      <c r="L23" s="749"/>
      <c r="M23" s="91"/>
      <c r="N23" s="50"/>
      <c r="O23" s="92"/>
      <c r="P23" s="50"/>
      <c r="Q23" s="93"/>
      <c r="R23" s="94"/>
      <c r="S23" s="94"/>
    </row>
    <row r="24" spans="1:19" ht="14.25">
      <c r="A24" s="56">
        <v>2</v>
      </c>
      <c r="B24" s="95" t="s">
        <v>62</v>
      </c>
      <c r="C24" s="744" t="s">
        <v>250</v>
      </c>
      <c r="D24" s="198">
        <v>32</v>
      </c>
      <c r="E24" s="198" t="s">
        <v>139</v>
      </c>
      <c r="F24" s="198" t="s">
        <v>138</v>
      </c>
      <c r="G24" s="745" t="s">
        <v>60</v>
      </c>
      <c r="H24" s="198">
        <v>26</v>
      </c>
      <c r="I24" s="746"/>
      <c r="J24" s="747"/>
      <c r="K24" s="748"/>
      <c r="L24" s="749"/>
      <c r="M24" s="91"/>
      <c r="N24" s="50"/>
      <c r="O24" s="92"/>
      <c r="P24" s="50"/>
      <c r="Q24" s="93"/>
      <c r="R24" s="94"/>
      <c r="S24" s="94"/>
    </row>
    <row r="25" spans="1:19" ht="14.25">
      <c r="A25" s="56">
        <v>3</v>
      </c>
      <c r="B25" s="95" t="s">
        <v>62</v>
      </c>
      <c r="C25" s="744" t="s">
        <v>250</v>
      </c>
      <c r="D25" s="198">
        <v>50</v>
      </c>
      <c r="E25" s="198" t="s">
        <v>139</v>
      </c>
      <c r="F25" s="198" t="s">
        <v>138</v>
      </c>
      <c r="G25" s="745" t="s">
        <v>60</v>
      </c>
      <c r="H25" s="198">
        <v>75</v>
      </c>
      <c r="I25" s="750"/>
      <c r="J25" s="747"/>
      <c r="K25" s="748"/>
      <c r="L25" s="751"/>
      <c r="M25" s="91"/>
      <c r="N25" s="50"/>
      <c r="O25" s="92"/>
      <c r="P25" s="50"/>
      <c r="Q25" s="93"/>
      <c r="R25" s="94"/>
      <c r="S25" s="94"/>
    </row>
    <row r="26" spans="1:19" ht="14.25">
      <c r="A26" s="56">
        <v>4</v>
      </c>
      <c r="B26" s="95" t="s">
        <v>62</v>
      </c>
      <c r="C26" s="744" t="s">
        <v>251</v>
      </c>
      <c r="D26" s="198">
        <v>2000</v>
      </c>
      <c r="E26" s="198" t="s">
        <v>139</v>
      </c>
      <c r="F26" s="198" t="s">
        <v>138</v>
      </c>
      <c r="G26" s="745" t="s">
        <v>73</v>
      </c>
      <c r="H26" s="198">
        <v>1</v>
      </c>
      <c r="I26" s="750"/>
      <c r="J26" s="747"/>
      <c r="K26" s="748"/>
      <c r="L26" s="751"/>
      <c r="M26" s="752"/>
      <c r="N26" s="50"/>
      <c r="O26" s="92"/>
      <c r="P26" s="50"/>
      <c r="Q26" s="93"/>
      <c r="R26" s="94"/>
      <c r="S26" s="94"/>
    </row>
    <row r="27" spans="1:19" ht="14.25">
      <c r="A27" s="56">
        <v>5</v>
      </c>
      <c r="B27" s="95" t="s">
        <v>62</v>
      </c>
      <c r="C27" s="744" t="s">
        <v>252</v>
      </c>
      <c r="D27" s="198">
        <v>25</v>
      </c>
      <c r="E27" s="198" t="s">
        <v>139</v>
      </c>
      <c r="F27" s="198" t="s">
        <v>138</v>
      </c>
      <c r="G27" s="745" t="s">
        <v>73</v>
      </c>
      <c r="H27" s="198">
        <v>1</v>
      </c>
      <c r="I27" s="750"/>
      <c r="J27" s="747"/>
      <c r="K27" s="748"/>
      <c r="L27" s="751"/>
      <c r="M27" s="200"/>
      <c r="N27" s="50"/>
      <c r="O27" s="92"/>
      <c r="P27" s="50"/>
      <c r="Q27" s="93"/>
      <c r="R27" s="94"/>
      <c r="S27" s="94"/>
    </row>
    <row r="28" spans="1:19" ht="14.25">
      <c r="A28" s="56">
        <v>6</v>
      </c>
      <c r="B28" s="95" t="s">
        <v>62</v>
      </c>
      <c r="C28" s="744" t="s">
        <v>252</v>
      </c>
      <c r="D28" s="198">
        <v>32</v>
      </c>
      <c r="E28" s="198" t="s">
        <v>139</v>
      </c>
      <c r="F28" s="198" t="s">
        <v>138</v>
      </c>
      <c r="G28" s="745" t="s">
        <v>73</v>
      </c>
      <c r="H28" s="198">
        <v>3</v>
      </c>
      <c r="I28" s="750"/>
      <c r="J28" s="747"/>
      <c r="K28" s="748"/>
      <c r="L28" s="751"/>
      <c r="M28" s="200"/>
      <c r="N28" s="50"/>
      <c r="O28" s="92"/>
      <c r="P28" s="50"/>
      <c r="Q28" s="93"/>
      <c r="R28" s="94"/>
      <c r="S28" s="94"/>
    </row>
    <row r="29" spans="1:19" ht="14.25">
      <c r="A29" s="56">
        <v>7</v>
      </c>
      <c r="B29" s="95" t="s">
        <v>62</v>
      </c>
      <c r="C29" s="744" t="s">
        <v>252</v>
      </c>
      <c r="D29" s="198">
        <v>50</v>
      </c>
      <c r="E29" s="198" t="s">
        <v>139</v>
      </c>
      <c r="F29" s="198" t="s">
        <v>138</v>
      </c>
      <c r="G29" s="745" t="s">
        <v>73</v>
      </c>
      <c r="H29" s="198">
        <v>1</v>
      </c>
      <c r="I29" s="750"/>
      <c r="J29" s="747"/>
      <c r="K29" s="748"/>
      <c r="L29" s="751"/>
      <c r="M29" s="200"/>
      <c r="N29" s="50"/>
      <c r="O29" s="92"/>
      <c r="P29" s="50"/>
      <c r="Q29" s="93"/>
      <c r="R29" s="94"/>
      <c r="S29" s="94"/>
    </row>
    <row r="30" spans="1:19" ht="14.25">
      <c r="A30" s="56">
        <v>8</v>
      </c>
      <c r="B30" s="95" t="s">
        <v>62</v>
      </c>
      <c r="C30" s="744" t="s">
        <v>253</v>
      </c>
      <c r="D30" s="198">
        <v>50</v>
      </c>
      <c r="E30" s="198" t="s">
        <v>139</v>
      </c>
      <c r="F30" s="198" t="s">
        <v>138</v>
      </c>
      <c r="G30" s="745" t="s">
        <v>73</v>
      </c>
      <c r="H30" s="198">
        <v>1</v>
      </c>
      <c r="I30" s="750"/>
      <c r="J30" s="747"/>
      <c r="K30" s="748"/>
      <c r="L30" s="751"/>
      <c r="M30" s="752"/>
      <c r="N30" s="50"/>
      <c r="O30" s="92"/>
      <c r="P30" s="50"/>
      <c r="Q30" s="93"/>
      <c r="R30" s="94"/>
      <c r="S30" s="94"/>
    </row>
    <row r="31" spans="1:19" ht="14.25">
      <c r="A31" s="56">
        <v>9</v>
      </c>
      <c r="B31" s="95" t="s">
        <v>62</v>
      </c>
      <c r="C31" s="744" t="s">
        <v>253</v>
      </c>
      <c r="D31" s="198" t="s">
        <v>254</v>
      </c>
      <c r="E31" s="198" t="s">
        <v>139</v>
      </c>
      <c r="F31" s="198" t="s">
        <v>138</v>
      </c>
      <c r="G31" s="745" t="s">
        <v>73</v>
      </c>
      <c r="H31" s="198">
        <v>1</v>
      </c>
      <c r="I31" s="750"/>
      <c r="J31" s="747"/>
      <c r="K31" s="748"/>
      <c r="L31" s="751"/>
      <c r="M31" s="752"/>
      <c r="N31" s="50"/>
      <c r="O31" s="92"/>
      <c r="P31" s="50"/>
      <c r="Q31" s="93"/>
      <c r="R31" s="94"/>
      <c r="S31" s="94"/>
    </row>
    <row r="32" spans="1:19" ht="14.25">
      <c r="A32" s="56">
        <v>10</v>
      </c>
      <c r="B32" s="95" t="s">
        <v>62</v>
      </c>
      <c r="C32" s="744" t="s">
        <v>255</v>
      </c>
      <c r="D32" s="198">
        <v>15</v>
      </c>
      <c r="E32" s="198" t="s">
        <v>139</v>
      </c>
      <c r="F32" s="198"/>
      <c r="G32" s="745" t="s">
        <v>84</v>
      </c>
      <c r="H32" s="198">
        <v>1</v>
      </c>
      <c r="I32" s="753"/>
      <c r="J32" s="747"/>
      <c r="K32" s="748"/>
      <c r="L32" s="743"/>
      <c r="M32" s="752"/>
      <c r="N32" s="50"/>
      <c r="O32" s="92"/>
      <c r="P32" s="50"/>
      <c r="Q32" s="93"/>
      <c r="R32" s="94"/>
      <c r="S32" s="94"/>
    </row>
    <row r="33" spans="1:19" ht="14.25">
      <c r="A33" s="56">
        <v>11</v>
      </c>
      <c r="B33" s="95" t="s">
        <v>62</v>
      </c>
      <c r="C33" s="744" t="s">
        <v>256</v>
      </c>
      <c r="D33" s="198">
        <v>100</v>
      </c>
      <c r="E33" s="198" t="s">
        <v>139</v>
      </c>
      <c r="F33" s="198" t="s">
        <v>138</v>
      </c>
      <c r="G33" s="745" t="s">
        <v>29</v>
      </c>
      <c r="H33" s="198">
        <v>1</v>
      </c>
      <c r="I33" s="750"/>
      <c r="J33" s="747"/>
      <c r="K33" s="748"/>
      <c r="L33" s="751"/>
      <c r="M33" s="752"/>
      <c r="N33" s="50"/>
      <c r="O33" s="92"/>
      <c r="P33" s="50"/>
      <c r="Q33" s="93"/>
      <c r="R33" s="94"/>
      <c r="S33" s="94"/>
    </row>
    <row r="34" spans="1:19" ht="14.25">
      <c r="A34" s="56">
        <v>12</v>
      </c>
      <c r="B34" s="95" t="s">
        <v>62</v>
      </c>
      <c r="C34" s="744" t="s">
        <v>257</v>
      </c>
      <c r="D34" s="198"/>
      <c r="E34" s="198" t="s">
        <v>139</v>
      </c>
      <c r="F34" s="198"/>
      <c r="G34" s="745" t="s">
        <v>29</v>
      </c>
      <c r="H34" s="198">
        <v>1</v>
      </c>
      <c r="I34" s="750"/>
      <c r="J34" s="747"/>
      <c r="K34" s="748"/>
      <c r="L34" s="751"/>
      <c r="M34" s="752"/>
      <c r="N34" s="50"/>
      <c r="O34" s="92"/>
      <c r="P34" s="50"/>
      <c r="Q34" s="93"/>
      <c r="R34" s="94"/>
      <c r="S34" s="94"/>
    </row>
    <row r="35" spans="1:19" ht="14.25">
      <c r="A35" s="56">
        <v>13</v>
      </c>
      <c r="B35" s="95" t="s">
        <v>62</v>
      </c>
      <c r="C35" s="744" t="s">
        <v>140</v>
      </c>
      <c r="D35" s="205"/>
      <c r="E35" s="198" t="s">
        <v>139</v>
      </c>
      <c r="F35" s="198"/>
      <c r="G35" s="754" t="s">
        <v>73</v>
      </c>
      <c r="H35" s="198">
        <v>1</v>
      </c>
      <c r="I35" s="750"/>
      <c r="J35" s="747"/>
      <c r="K35" s="748"/>
      <c r="L35" s="751"/>
      <c r="M35" s="752"/>
      <c r="N35" s="50"/>
      <c r="O35" s="92"/>
      <c r="P35" s="50"/>
      <c r="Q35" s="93"/>
      <c r="R35" s="94"/>
      <c r="S35" s="94"/>
    </row>
    <row r="36" spans="1:19" ht="14.25">
      <c r="A36" s="56">
        <v>14</v>
      </c>
      <c r="B36" s="95" t="s">
        <v>62</v>
      </c>
      <c r="C36" s="744" t="s">
        <v>141</v>
      </c>
      <c r="D36" s="198"/>
      <c r="E36" s="198"/>
      <c r="F36" s="198"/>
      <c r="G36" s="745" t="s">
        <v>110</v>
      </c>
      <c r="H36" s="198">
        <v>50</v>
      </c>
      <c r="I36" s="750"/>
      <c r="J36" s="747"/>
      <c r="K36" s="748"/>
      <c r="L36" s="755"/>
      <c r="M36" s="752"/>
      <c r="N36" s="50"/>
      <c r="O36" s="92"/>
      <c r="P36" s="50"/>
      <c r="Q36" s="93"/>
      <c r="R36" s="94"/>
      <c r="S36" s="94"/>
    </row>
    <row r="37" spans="1:19" ht="15">
      <c r="A37" s="56"/>
      <c r="B37" s="176"/>
      <c r="C37" s="206" t="s">
        <v>123</v>
      </c>
      <c r="D37" s="198"/>
      <c r="E37" s="198"/>
      <c r="F37" s="198"/>
      <c r="G37" s="198"/>
      <c r="H37" s="756"/>
      <c r="I37" s="199"/>
      <c r="J37" s="200"/>
      <c r="K37" s="213"/>
      <c r="L37" s="743"/>
      <c r="M37" s="36"/>
      <c r="N37" s="228"/>
      <c r="O37" s="229"/>
      <c r="P37" s="228"/>
      <c r="Q37" s="230"/>
      <c r="R37" s="231"/>
      <c r="S37" s="231"/>
    </row>
    <row r="38" spans="1:19" ht="14.25">
      <c r="A38" s="56">
        <v>15</v>
      </c>
      <c r="B38" s="95" t="s">
        <v>62</v>
      </c>
      <c r="C38" s="744" t="s">
        <v>711</v>
      </c>
      <c r="D38" s="198">
        <v>160</v>
      </c>
      <c r="E38" s="198" t="s">
        <v>139</v>
      </c>
      <c r="F38" s="198" t="s">
        <v>258</v>
      </c>
      <c r="G38" s="198" t="s">
        <v>60</v>
      </c>
      <c r="H38" s="198">
        <v>56</v>
      </c>
      <c r="I38" s="750"/>
      <c r="J38" s="747"/>
      <c r="K38" s="748"/>
      <c r="L38" s="757"/>
      <c r="M38" s="91"/>
      <c r="N38" s="50"/>
      <c r="O38" s="92"/>
      <c r="P38" s="50"/>
      <c r="Q38" s="93"/>
      <c r="R38" s="94"/>
      <c r="S38" s="94"/>
    </row>
    <row r="39" spans="1:19" ht="14.25">
      <c r="A39" s="56">
        <v>16</v>
      </c>
      <c r="B39" s="95" t="s">
        <v>62</v>
      </c>
      <c r="C39" s="744" t="s">
        <v>711</v>
      </c>
      <c r="D39" s="198">
        <v>160</v>
      </c>
      <c r="E39" s="198" t="s">
        <v>139</v>
      </c>
      <c r="F39" s="198" t="s">
        <v>138</v>
      </c>
      <c r="G39" s="198" t="s">
        <v>60</v>
      </c>
      <c r="H39" s="742">
        <v>128</v>
      </c>
      <c r="I39" s="199"/>
      <c r="J39" s="747"/>
      <c r="K39" s="748"/>
      <c r="L39" s="757"/>
      <c r="M39" s="91"/>
      <c r="N39" s="50"/>
      <c r="O39" s="92"/>
      <c r="P39" s="50"/>
      <c r="Q39" s="93"/>
      <c r="R39" s="94"/>
      <c r="S39" s="94"/>
    </row>
    <row r="40" spans="1:19" ht="14.25">
      <c r="A40" s="56">
        <v>17</v>
      </c>
      <c r="B40" s="95" t="s">
        <v>62</v>
      </c>
      <c r="C40" s="744" t="s">
        <v>259</v>
      </c>
      <c r="D40" s="198">
        <v>1000</v>
      </c>
      <c r="E40" s="198" t="s">
        <v>139</v>
      </c>
      <c r="F40" s="198" t="s">
        <v>258</v>
      </c>
      <c r="G40" s="745" t="s">
        <v>84</v>
      </c>
      <c r="H40" s="198">
        <v>3</v>
      </c>
      <c r="I40" s="750"/>
      <c r="J40" s="747"/>
      <c r="K40" s="748"/>
      <c r="L40" s="751"/>
      <c r="M40" s="752"/>
      <c r="N40" s="50"/>
      <c r="O40" s="92"/>
      <c r="P40" s="50"/>
      <c r="Q40" s="93"/>
      <c r="R40" s="94"/>
      <c r="S40" s="94"/>
    </row>
    <row r="41" spans="1:19" ht="14.25">
      <c r="A41" s="56">
        <v>18</v>
      </c>
      <c r="B41" s="95" t="s">
        <v>62</v>
      </c>
      <c r="C41" s="744" t="s">
        <v>259</v>
      </c>
      <c r="D41" s="198">
        <v>1000</v>
      </c>
      <c r="E41" s="198" t="s">
        <v>139</v>
      </c>
      <c r="F41" s="198" t="s">
        <v>138</v>
      </c>
      <c r="G41" s="745" t="s">
        <v>84</v>
      </c>
      <c r="H41" s="198">
        <v>4</v>
      </c>
      <c r="I41" s="750"/>
      <c r="J41" s="747"/>
      <c r="K41" s="748"/>
      <c r="L41" s="757"/>
      <c r="M41" s="752"/>
      <c r="N41" s="50"/>
      <c r="O41" s="92"/>
      <c r="P41" s="50"/>
      <c r="Q41" s="93"/>
      <c r="R41" s="94"/>
      <c r="S41" s="94"/>
    </row>
    <row r="42" spans="1:19" ht="14.25">
      <c r="A42" s="56">
        <v>19</v>
      </c>
      <c r="B42" s="95" t="s">
        <v>62</v>
      </c>
      <c r="C42" s="744" t="s">
        <v>259</v>
      </c>
      <c r="D42" s="198">
        <v>1000</v>
      </c>
      <c r="E42" s="198" t="s">
        <v>139</v>
      </c>
      <c r="F42" s="198" t="s">
        <v>142</v>
      </c>
      <c r="G42" s="745" t="s">
        <v>84</v>
      </c>
      <c r="H42" s="198">
        <v>1</v>
      </c>
      <c r="I42" s="750"/>
      <c r="J42" s="747"/>
      <c r="K42" s="748"/>
      <c r="L42" s="757"/>
      <c r="M42" s="752"/>
      <c r="N42" s="50"/>
      <c r="O42" s="92"/>
      <c r="P42" s="50"/>
      <c r="Q42" s="93"/>
      <c r="R42" s="94"/>
      <c r="S42" s="94"/>
    </row>
    <row r="43" spans="1:19" ht="14.25">
      <c r="A43" s="56">
        <v>20</v>
      </c>
      <c r="B43" s="95" t="s">
        <v>62</v>
      </c>
      <c r="C43" s="744" t="s">
        <v>119</v>
      </c>
      <c r="D43" s="198">
        <v>110</v>
      </c>
      <c r="E43" s="198" t="s">
        <v>139</v>
      </c>
      <c r="F43" s="198"/>
      <c r="G43" s="745" t="s">
        <v>73</v>
      </c>
      <c r="H43" s="198">
        <v>1</v>
      </c>
      <c r="I43" s="750"/>
      <c r="J43" s="747"/>
      <c r="K43" s="748"/>
      <c r="L43" s="757"/>
      <c r="M43" s="91"/>
      <c r="N43" s="50"/>
      <c r="O43" s="92"/>
      <c r="P43" s="50"/>
      <c r="Q43" s="93"/>
      <c r="R43" s="94"/>
      <c r="S43" s="94"/>
    </row>
    <row r="44" spans="1:19" ht="14.25">
      <c r="A44" s="56">
        <v>21</v>
      </c>
      <c r="B44" s="95" t="s">
        <v>62</v>
      </c>
      <c r="C44" s="744" t="s">
        <v>119</v>
      </c>
      <c r="D44" s="198">
        <v>160</v>
      </c>
      <c r="E44" s="198" t="s">
        <v>139</v>
      </c>
      <c r="F44" s="198"/>
      <c r="G44" s="745" t="s">
        <v>73</v>
      </c>
      <c r="H44" s="198">
        <v>14</v>
      </c>
      <c r="I44" s="750"/>
      <c r="J44" s="747"/>
      <c r="K44" s="748"/>
      <c r="L44" s="757"/>
      <c r="M44" s="91"/>
      <c r="N44" s="50"/>
      <c r="O44" s="92"/>
      <c r="P44" s="50"/>
      <c r="Q44" s="93"/>
      <c r="R44" s="94"/>
      <c r="S44" s="94"/>
    </row>
    <row r="45" spans="1:19" ht="14.25">
      <c r="A45" s="56">
        <v>22</v>
      </c>
      <c r="B45" s="95" t="s">
        <v>62</v>
      </c>
      <c r="C45" s="744" t="s">
        <v>260</v>
      </c>
      <c r="D45" s="198"/>
      <c r="E45" s="198" t="s">
        <v>139</v>
      </c>
      <c r="F45" s="198"/>
      <c r="G45" s="745" t="s">
        <v>29</v>
      </c>
      <c r="H45" s="198">
        <v>1</v>
      </c>
      <c r="I45" s="750"/>
      <c r="J45" s="747"/>
      <c r="K45" s="748"/>
      <c r="L45" s="751"/>
      <c r="M45" s="752"/>
      <c r="N45" s="50"/>
      <c r="O45" s="92"/>
      <c r="P45" s="50"/>
      <c r="Q45" s="93"/>
      <c r="R45" s="94"/>
      <c r="S45" s="94"/>
    </row>
    <row r="46" spans="1:19" ht="14.25">
      <c r="A46" s="56">
        <v>23</v>
      </c>
      <c r="B46" s="95" t="s">
        <v>62</v>
      </c>
      <c r="C46" s="744" t="s">
        <v>671</v>
      </c>
      <c r="D46" s="198"/>
      <c r="E46" s="198" t="s">
        <v>139</v>
      </c>
      <c r="F46" s="198"/>
      <c r="G46" s="745" t="s">
        <v>84</v>
      </c>
      <c r="H46" s="198">
        <v>3</v>
      </c>
      <c r="I46" s="753"/>
      <c r="J46" s="747"/>
      <c r="K46" s="748"/>
      <c r="L46" s="743"/>
      <c r="M46" s="36"/>
      <c r="N46" s="50"/>
      <c r="O46" s="92"/>
      <c r="P46" s="50"/>
      <c r="Q46" s="93"/>
      <c r="R46" s="94"/>
      <c r="S46" s="94"/>
    </row>
    <row r="47" spans="1:19" ht="14.25">
      <c r="A47" s="56">
        <v>24</v>
      </c>
      <c r="B47" s="95" t="s">
        <v>62</v>
      </c>
      <c r="C47" s="744" t="s">
        <v>261</v>
      </c>
      <c r="D47" s="198"/>
      <c r="E47" s="198" t="s">
        <v>139</v>
      </c>
      <c r="F47" s="198"/>
      <c r="G47" s="745" t="s">
        <v>29</v>
      </c>
      <c r="H47" s="198">
        <v>6</v>
      </c>
      <c r="I47" s="750"/>
      <c r="J47" s="747"/>
      <c r="K47" s="748"/>
      <c r="L47" s="91"/>
      <c r="M47" s="91"/>
      <c r="N47" s="50"/>
      <c r="O47" s="92"/>
      <c r="P47" s="50"/>
      <c r="Q47" s="93"/>
      <c r="R47" s="94"/>
      <c r="S47" s="94"/>
    </row>
    <row r="48" spans="1:19" ht="14.25">
      <c r="A48" s="56">
        <v>25</v>
      </c>
      <c r="B48" s="95" t="s">
        <v>62</v>
      </c>
      <c r="C48" s="744" t="s">
        <v>140</v>
      </c>
      <c r="D48" s="198"/>
      <c r="E48" s="198" t="s">
        <v>139</v>
      </c>
      <c r="F48" s="198"/>
      <c r="G48" s="745" t="s">
        <v>73</v>
      </c>
      <c r="H48" s="198">
        <v>5</v>
      </c>
      <c r="I48" s="750"/>
      <c r="J48" s="747"/>
      <c r="K48" s="748"/>
      <c r="L48" s="751"/>
      <c r="M48" s="752"/>
      <c r="N48" s="50"/>
      <c r="O48" s="92"/>
      <c r="P48" s="50"/>
      <c r="Q48" s="93"/>
      <c r="R48" s="94"/>
      <c r="S48" s="94"/>
    </row>
    <row r="49" spans="1:19" ht="14.25">
      <c r="A49" s="56">
        <v>26</v>
      </c>
      <c r="B49" s="95" t="s">
        <v>62</v>
      </c>
      <c r="C49" s="744" t="s">
        <v>143</v>
      </c>
      <c r="D49" s="198"/>
      <c r="E49" s="198" t="s">
        <v>139</v>
      </c>
      <c r="F49" s="198"/>
      <c r="G49" s="745" t="s">
        <v>73</v>
      </c>
      <c r="H49" s="198">
        <v>1</v>
      </c>
      <c r="I49" s="750"/>
      <c r="J49" s="747"/>
      <c r="K49" s="748"/>
      <c r="L49" s="751"/>
      <c r="M49" s="752"/>
      <c r="N49" s="50"/>
      <c r="O49" s="92"/>
      <c r="P49" s="50"/>
      <c r="Q49" s="93"/>
      <c r="R49" s="94"/>
      <c r="S49" s="94"/>
    </row>
    <row r="50" spans="1:19" ht="15">
      <c r="A50" s="56"/>
      <c r="B50" s="176"/>
      <c r="C50" s="206" t="s">
        <v>71</v>
      </c>
      <c r="D50" s="198"/>
      <c r="E50" s="198"/>
      <c r="F50" s="198"/>
      <c r="G50" s="198"/>
      <c r="H50" s="756"/>
      <c r="I50" s="199"/>
      <c r="J50" s="200"/>
      <c r="K50" s="213"/>
      <c r="L50" s="743"/>
      <c r="M50" s="36"/>
      <c r="N50" s="228"/>
      <c r="O50" s="229"/>
      <c r="P50" s="228"/>
      <c r="Q50" s="230"/>
      <c r="R50" s="231"/>
      <c r="S50" s="231"/>
    </row>
    <row r="51" spans="1:19" ht="14.25">
      <c r="A51" s="56">
        <v>27</v>
      </c>
      <c r="B51" s="95" t="s">
        <v>62</v>
      </c>
      <c r="C51" s="744" t="s">
        <v>259</v>
      </c>
      <c r="D51" s="198">
        <v>1000</v>
      </c>
      <c r="E51" s="198" t="s">
        <v>139</v>
      </c>
      <c r="F51" s="198" t="s">
        <v>258</v>
      </c>
      <c r="G51" s="198" t="s">
        <v>84</v>
      </c>
      <c r="H51" s="198">
        <v>1</v>
      </c>
      <c r="I51" s="750"/>
      <c r="J51" s="747"/>
      <c r="K51" s="748"/>
      <c r="L51" s="751"/>
      <c r="M51" s="752"/>
      <c r="N51" s="50"/>
      <c r="O51" s="92"/>
      <c r="P51" s="50"/>
      <c r="Q51" s="93"/>
      <c r="R51" s="94"/>
      <c r="S51" s="94"/>
    </row>
    <row r="52" spans="1:19" s="159" customFormat="1" ht="13.5" customHeight="1">
      <c r="A52" s="56">
        <v>28</v>
      </c>
      <c r="B52" s="57" t="s">
        <v>62</v>
      </c>
      <c r="C52" s="758" t="s">
        <v>180</v>
      </c>
      <c r="D52" s="759"/>
      <c r="E52" s="760"/>
      <c r="F52" s="760"/>
      <c r="G52" s="760" t="s">
        <v>0</v>
      </c>
      <c r="H52" s="760">
        <v>1</v>
      </c>
      <c r="I52" s="750"/>
      <c r="J52" s="747"/>
      <c r="K52" s="748"/>
      <c r="L52" s="755"/>
      <c r="M52" s="761"/>
      <c r="N52" s="50"/>
      <c r="O52" s="92"/>
      <c r="P52" s="50"/>
      <c r="Q52" s="93"/>
      <c r="R52" s="94"/>
      <c r="S52" s="94"/>
    </row>
    <row r="53" spans="1:19" ht="16.5" customHeight="1">
      <c r="A53" s="5"/>
      <c r="B53" s="5"/>
      <c r="C53" s="58" t="s">
        <v>93</v>
      </c>
      <c r="D53" s="58"/>
      <c r="E53" s="58"/>
      <c r="F53" s="37"/>
      <c r="G53" s="59"/>
      <c r="H53" s="23"/>
      <c r="I53" s="762"/>
      <c r="J53" s="21"/>
      <c r="K53" s="21"/>
      <c r="L53" s="23"/>
      <c r="M53" s="24"/>
      <c r="N53" s="60"/>
      <c r="O53" s="763"/>
      <c r="P53" s="763"/>
      <c r="Q53" s="763"/>
      <c r="R53" s="763"/>
      <c r="S53" s="763"/>
    </row>
    <row r="54" spans="1:19" ht="18" customHeight="1">
      <c r="A54" s="5"/>
      <c r="B54" s="5"/>
      <c r="C54" s="61" t="s">
        <v>693</v>
      </c>
      <c r="D54" s="61"/>
      <c r="E54" s="61"/>
      <c r="F54" s="62"/>
      <c r="G54" s="63"/>
      <c r="H54" s="32"/>
      <c r="I54" s="32"/>
      <c r="J54" s="20"/>
      <c r="K54" s="20"/>
      <c r="L54" s="32"/>
      <c r="M54" s="33"/>
      <c r="N54" s="64"/>
      <c r="O54" s="64"/>
      <c r="P54" s="65"/>
      <c r="Q54" s="66"/>
      <c r="R54" s="66"/>
      <c r="S54" s="66"/>
    </row>
    <row r="55" spans="1:19" ht="13.5" customHeight="1">
      <c r="A55" s="5"/>
      <c r="B55" s="5"/>
      <c r="C55" s="61" t="s">
        <v>101</v>
      </c>
      <c r="D55" s="61"/>
      <c r="E55" s="61"/>
      <c r="F55" s="49"/>
      <c r="G55" s="67"/>
      <c r="H55" s="32"/>
      <c r="I55" s="32"/>
      <c r="J55" s="20"/>
      <c r="K55" s="20"/>
      <c r="L55" s="32"/>
      <c r="M55" s="33"/>
      <c r="N55" s="33"/>
      <c r="O55" s="33"/>
      <c r="P55" s="65"/>
      <c r="Q55" s="65"/>
      <c r="R55" s="65"/>
      <c r="S55" s="65"/>
    </row>
    <row r="56" spans="1:19" ht="15" customHeight="1">
      <c r="A56" s="5"/>
      <c r="B56" s="5"/>
      <c r="C56" s="61" t="s">
        <v>709</v>
      </c>
      <c r="D56" s="61"/>
      <c r="E56" s="61"/>
      <c r="F56" s="49"/>
      <c r="G56" s="63"/>
      <c r="H56" s="32"/>
      <c r="I56" s="32"/>
      <c r="J56" s="20"/>
      <c r="K56" s="20"/>
      <c r="L56" s="32"/>
      <c r="M56" s="33"/>
      <c r="N56" s="33"/>
      <c r="O56" s="33"/>
      <c r="P56" s="65"/>
      <c r="Q56" s="66"/>
      <c r="R56" s="65"/>
      <c r="S56" s="66"/>
    </row>
    <row r="57" spans="1:19" ht="14.25" customHeight="1">
      <c r="A57" s="5"/>
      <c r="B57" s="5"/>
      <c r="C57" s="61" t="s">
        <v>694</v>
      </c>
      <c r="D57" s="61"/>
      <c r="E57" s="61"/>
      <c r="F57" s="62"/>
      <c r="G57" s="63"/>
      <c r="H57" s="32"/>
      <c r="I57" s="32"/>
      <c r="J57" s="20"/>
      <c r="K57" s="20"/>
      <c r="L57" s="32"/>
      <c r="M57" s="33"/>
      <c r="N57" s="33"/>
      <c r="O57" s="33"/>
      <c r="P57" s="65"/>
      <c r="Q57" s="66"/>
      <c r="R57" s="65"/>
      <c r="S57" s="66"/>
    </row>
    <row r="58" spans="1:19" ht="14.25" customHeight="1">
      <c r="A58" s="5"/>
      <c r="B58" s="5"/>
      <c r="C58" s="61" t="s">
        <v>102</v>
      </c>
      <c r="D58" s="61"/>
      <c r="E58" s="61"/>
      <c r="F58" s="49"/>
      <c r="G58" s="68"/>
      <c r="H58" s="32"/>
      <c r="I58" s="23"/>
      <c r="J58" s="21"/>
      <c r="K58" s="21"/>
      <c r="L58" s="23"/>
      <c r="M58" s="24"/>
      <c r="N58" s="24"/>
      <c r="O58" s="24"/>
      <c r="P58" s="65"/>
      <c r="Q58" s="66"/>
      <c r="R58" s="65"/>
      <c r="S58" s="66"/>
    </row>
    <row r="59" spans="1:19" ht="12.75" customHeight="1">
      <c r="A59" s="5"/>
      <c r="B59" s="5"/>
      <c r="C59" s="61" t="s">
        <v>103</v>
      </c>
      <c r="D59" s="61"/>
      <c r="E59" s="61"/>
      <c r="F59" s="49"/>
      <c r="G59" s="68"/>
      <c r="H59" s="32"/>
      <c r="I59" s="23"/>
      <c r="J59" s="21"/>
      <c r="K59" s="21"/>
      <c r="L59" s="23"/>
      <c r="M59" s="24"/>
      <c r="N59" s="24"/>
      <c r="O59" s="24"/>
      <c r="P59" s="65"/>
      <c r="Q59" s="65"/>
      <c r="R59" s="65"/>
      <c r="S59" s="65"/>
    </row>
    <row r="60" spans="1:18" ht="12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9" ht="12.75" customHeight="1">
      <c r="A61" s="5"/>
      <c r="B61" s="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</row>
    <row r="62" spans="1:19" ht="12.75" customHeight="1" thickBot="1">
      <c r="A62" s="5"/>
      <c r="B62" s="5"/>
      <c r="C62" s="69"/>
      <c r="D62" s="69"/>
      <c r="E62" s="69"/>
      <c r="F62" s="70"/>
      <c r="G62" s="71"/>
      <c r="H62" s="46"/>
      <c r="I62" s="46"/>
      <c r="J62" s="69"/>
      <c r="K62" s="70"/>
      <c r="L62" s="70"/>
      <c r="M62" s="70"/>
      <c r="N62" s="70"/>
      <c r="O62" s="70"/>
      <c r="P62" s="70"/>
      <c r="Q62" s="70"/>
      <c r="R62" s="72"/>
      <c r="S62" s="72"/>
    </row>
    <row r="63" spans="1:19" ht="12.75" customHeight="1">
      <c r="A63" s="5"/>
      <c r="B63" s="5"/>
      <c r="C63" s="73"/>
      <c r="D63" s="73"/>
      <c r="E63" s="73"/>
      <c r="F63" s="73"/>
      <c r="G63" s="74"/>
      <c r="H63" s="46"/>
      <c r="I63" s="46"/>
      <c r="J63" s="46"/>
      <c r="K63" s="73"/>
      <c r="L63" s="73"/>
      <c r="M63" s="46"/>
      <c r="N63" s="46"/>
      <c r="O63" s="46"/>
      <c r="P63" s="73"/>
      <c r="Q63" s="73"/>
      <c r="R63" s="72"/>
      <c r="S63" s="72"/>
    </row>
    <row r="64" spans="1:19" ht="12.75" customHeight="1">
      <c r="A64" s="5"/>
      <c r="B64" s="5"/>
      <c r="C64" s="74"/>
      <c r="D64" s="74"/>
      <c r="E64" s="74"/>
      <c r="F64" s="74"/>
      <c r="G64" s="74"/>
      <c r="H64" s="46"/>
      <c r="I64" s="46"/>
      <c r="J64" s="46"/>
      <c r="K64" s="74"/>
      <c r="L64" s="74"/>
      <c r="M64" s="46"/>
      <c r="N64" s="46"/>
      <c r="O64" s="46"/>
      <c r="P64" s="74"/>
      <c r="Q64" s="74"/>
      <c r="R64" s="72"/>
      <c r="S64" s="72"/>
    </row>
    <row r="65" spans="1:19" ht="12.75" customHeight="1">
      <c r="A65" s="5"/>
      <c r="B65" s="5"/>
      <c r="C65" s="75"/>
      <c r="D65" s="75"/>
      <c r="E65" s="75"/>
      <c r="F65" s="76"/>
      <c r="G65" s="76"/>
      <c r="H65" s="46"/>
      <c r="I65" s="46"/>
      <c r="J65" s="46"/>
      <c r="K65" s="46"/>
      <c r="L65" s="72"/>
      <c r="M65" s="72"/>
      <c r="N65" s="72"/>
      <c r="O65" s="72"/>
      <c r="P65" s="72"/>
      <c r="Q65" s="72"/>
      <c r="R65" s="72"/>
      <c r="S65" s="72"/>
    </row>
    <row r="66" spans="1:19" ht="12.75" customHeight="1">
      <c r="A66" s="5"/>
      <c r="B66" s="5"/>
      <c r="C66" s="520"/>
      <c r="D66" s="520"/>
      <c r="E66" s="520"/>
      <c r="F66" s="520"/>
      <c r="G66" s="72"/>
      <c r="H66" s="46"/>
      <c r="I66" s="46"/>
      <c r="J66" s="46"/>
      <c r="K66" s="46"/>
      <c r="L66" s="520"/>
      <c r="M66" s="520"/>
      <c r="N66" s="520"/>
      <c r="O66" s="72"/>
      <c r="P66" s="46"/>
      <c r="Q66" s="46"/>
      <c r="R66" s="46"/>
      <c r="S66" s="45"/>
    </row>
    <row r="67" spans="1:19" ht="12.75" customHeight="1">
      <c r="A67" s="5"/>
      <c r="B67" s="5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5"/>
    </row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302" spans="1:18" s="77" customFormat="1" ht="12.75">
      <c r="A302" s="22"/>
      <c r="B302" s="22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</sheetData>
  <sheetProtection/>
  <mergeCells count="14">
    <mergeCell ref="C66:F66"/>
    <mergeCell ref="L66:N66"/>
    <mergeCell ref="O18:O20"/>
    <mergeCell ref="H17:H20"/>
    <mergeCell ref="I17:N17"/>
    <mergeCell ref="J18:J20"/>
    <mergeCell ref="M18:M20"/>
    <mergeCell ref="I18:I20"/>
    <mergeCell ref="A17:A20"/>
    <mergeCell ref="F17:F20"/>
    <mergeCell ref="G17:G20"/>
    <mergeCell ref="E17:E20"/>
    <mergeCell ref="D17:D20"/>
    <mergeCell ref="B17:B20"/>
  </mergeCells>
  <conditionalFormatting sqref="B22:B52">
    <cfRule type="expression" priority="15" dxfId="0" stopIfTrue="1">
      <formula>#REF!</formula>
    </cfRule>
  </conditionalFormatting>
  <printOptions horizontalCentered="1"/>
  <pageMargins left="0.1968503937007874" right="0.1968503937007874" top="0.4330708661417323" bottom="0.3937007874015748" header="0.1968503937007874" footer="0.35433070866141736"/>
  <pageSetup horizontalDpi="300" verticalDpi="300" orientation="landscape" paperSize="9" scale="55" r:id="rId1"/>
  <headerFooter scaleWithDoc="0" alignWithMargins="0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mmm</dc:title>
  <dc:subject/>
  <dc:creator>mmm</dc:creator>
  <cp:keywords/>
  <dc:description/>
  <cp:lastModifiedBy>Laura</cp:lastModifiedBy>
  <cp:lastPrinted>2012-11-26T11:39:00Z</cp:lastPrinted>
  <dcterms:created xsi:type="dcterms:W3CDTF">2003-05-12T08:44:18Z</dcterms:created>
  <dcterms:modified xsi:type="dcterms:W3CDTF">2012-12-06T11:34:37Z</dcterms:modified>
  <cp:category/>
  <cp:version/>
  <cp:contentType/>
  <cp:contentStatus/>
</cp:coreProperties>
</file>