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da\Desktop\Iepirkumi 2018\Cēre\"/>
    </mc:Choice>
  </mc:AlternateContent>
  <bookViews>
    <workbookView xWindow="0" yWindow="0" windowWidth="16170" windowHeight="5940" tabRatio="990"/>
  </bookViews>
  <sheets>
    <sheet name="Tāme" sheetId="1" r:id="rId1"/>
  </sheets>
  <definedNames>
    <definedName name="_xlnm.Print_Area" localSheetId="0">Tāme!$A$1:$O$95</definedName>
    <definedName name="_xlnm.Print_Titles" localSheetId="0">Tāme!$11:$13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0" i="1" l="1"/>
  <c r="D83" i="1" s="1"/>
  <c r="D77" i="1"/>
  <c r="D68" i="1"/>
  <c r="D65" i="1"/>
  <c r="D63" i="1"/>
  <c r="D61" i="1"/>
  <c r="D59" i="1"/>
  <c r="D56" i="1"/>
  <c r="D57" i="1" s="1"/>
  <c r="D54" i="1"/>
  <c r="D55" i="1" s="1"/>
  <c r="D52" i="1"/>
  <c r="D51" i="1"/>
  <c r="D49" i="1"/>
  <c r="D48" i="1"/>
  <c r="D47" i="1"/>
  <c r="D24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D81" i="1" l="1"/>
  <c r="D82" i="1"/>
  <c r="D62" i="1"/>
  <c r="D66" i="1"/>
  <c r="D60" i="1"/>
  <c r="D64" i="1"/>
</calcChain>
</file>

<file path=xl/sharedStrings.xml><?xml version="1.0" encoding="utf-8"?>
<sst xmlns="http://schemas.openxmlformats.org/spreadsheetml/2006/main" count="175" uniqueCount="103">
  <si>
    <t>(Darba veids vai konstruktīvā elementa nosaukums)</t>
  </si>
  <si>
    <t>Pasūtītājs: Kandavas novada dome</t>
  </si>
  <si>
    <t>Objekta nosaukums :  Biroja ēkas jumta seguma nomaiņa</t>
  </si>
  <si>
    <t>Objekta adrese : "Silavas", Cēre, Cēres pagasts, Kandavas novads</t>
  </si>
  <si>
    <t>Tāmes izmaksas bez PVN</t>
  </si>
  <si>
    <t>euro</t>
  </si>
  <si>
    <t>Vienības izmaksas</t>
  </si>
  <si>
    <t>Kopā uz visu apjomu</t>
  </si>
  <si>
    <t>Nr.p.k.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</si>
  <si>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</si>
  <si>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</si>
  <si>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</si>
  <si>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</si>
  <si>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</si>
  <si>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</si>
  <si>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Būvizstrādājumi (euro)</t>
  </si>
  <si>
    <t>Mehānismi (euro)</t>
  </si>
  <si>
    <t>Kopā (euro)</t>
  </si>
  <si>
    <t>Darbietilpība (c/h)</t>
  </si>
  <si>
    <t>Darba alga  (euro)</t>
  </si>
  <si>
    <t>Summa (euro)</t>
  </si>
  <si>
    <t>Pagaidu būvlaukums</t>
  </si>
  <si>
    <t xml:space="preserve">Pagaidu nožogojums </t>
  </si>
  <si>
    <t>t.m</t>
  </si>
  <si>
    <t>Būvtāfeles ierīkošana</t>
  </si>
  <si>
    <t>gab.</t>
  </si>
  <si>
    <t>Vagoniņš-strādnieki īre + transports</t>
  </si>
  <si>
    <t>mēn.</t>
  </si>
  <si>
    <t>Vagoniņš-noliktava- īre + transports</t>
  </si>
  <si>
    <t>Būvgružu izvešana m3/mēn.</t>
  </si>
  <si>
    <t xml:space="preserve">Brīdinajuma zīmes, to īre </t>
  </si>
  <si>
    <t>obj.</t>
  </si>
  <si>
    <t>Sastatnes un pacēlājmehānismi</t>
  </si>
  <si>
    <t>kompl</t>
  </si>
  <si>
    <t>Demontāžas darbi</t>
  </si>
  <si>
    <t>Esošā jumta seguma demontāža</t>
  </si>
  <si>
    <t>m2</t>
  </si>
  <si>
    <t>Jumta koka konstrukciju demontāža</t>
  </si>
  <si>
    <t>Būvgružu izvešana un utilizācija</t>
  </si>
  <si>
    <t>Jumta nesošās konstrukcijas</t>
  </si>
  <si>
    <t>Jumta nesošo konstrukciju montāžas darbi</t>
  </si>
  <si>
    <t>m3</t>
  </si>
  <si>
    <t>Mūrlata 150x150</t>
  </si>
  <si>
    <t>Statnis 150x150, L=580</t>
  </si>
  <si>
    <t>Spāre 60x250, L=4600</t>
  </si>
  <si>
    <t>Spāre 60x250, L=1600</t>
  </si>
  <si>
    <t>Spāre 60x250, L=5000</t>
  </si>
  <si>
    <t>Spāre 60x250, L=4900</t>
  </si>
  <si>
    <t>Spāre 60x250</t>
  </si>
  <si>
    <t>Diagonālā spāre 60x250, L=4800</t>
  </si>
  <si>
    <t>Sija 150x150</t>
  </si>
  <si>
    <t>Saišķis 50x180, L=3120</t>
  </si>
  <si>
    <t>Atgāznis 50x150, L=1950</t>
  </si>
  <si>
    <t>Spāre 60x250, L= 2300</t>
  </si>
  <si>
    <t>Saišķis 50x180, L=1500</t>
  </si>
  <si>
    <t>Stiprinājumi u.c. Palīgmateriāli</t>
  </si>
  <si>
    <t>Konstrukciju pretuguns apstrāde</t>
  </si>
  <si>
    <t>Jumta segums</t>
  </si>
  <si>
    <t>Jumta seguma ieklāšanas darbi</t>
  </si>
  <si>
    <t>Valcprofils RUUKKI</t>
  </si>
  <si>
    <t>Dēļu klāja montāža</t>
  </si>
  <si>
    <t>Dēļi 25x125 mm, Solis- 125 mm</t>
  </si>
  <si>
    <t>Piespiedējlatu montāža</t>
  </si>
  <si>
    <t>Lata 25x50mm</t>
  </si>
  <si>
    <t>Antikondensāta plēves montāža</t>
  </si>
  <si>
    <t>Plēve</t>
  </si>
  <si>
    <t>Latu montāža</t>
  </si>
  <si>
    <t>Koka latas d=30-50 mm</t>
  </si>
  <si>
    <t>Vēja aizsardzības plākšnu montāža</t>
  </si>
  <si>
    <t>PAROC WAS 25t vai analogs 30 mm</t>
  </si>
  <si>
    <t>Siltumizolācijas montāža starp spārēm</t>
  </si>
  <si>
    <t>PAROC Extra 200 mm vai analogs</t>
  </si>
  <si>
    <t>Tvaika izolācijas plēves montāža</t>
  </si>
  <si>
    <t>Plēve PAROC XMV 020 vai analogs</t>
  </si>
  <si>
    <t>Šķērslatu montāža</t>
  </si>
  <si>
    <t>šķērslatas 50x50 mm, solis- 400 mm</t>
  </si>
  <si>
    <t>Ģipškartona plākšnu montāža 2. kārtās, ieskaitot šuvju apdari ar Knauf Uniflot vai analogu materiālu</t>
  </si>
  <si>
    <t>Jumta papilddetaļas</t>
  </si>
  <si>
    <t>Jumta kores montāža</t>
  </si>
  <si>
    <t>Vēja malas montāža</t>
  </si>
  <si>
    <t>Lasenes montāža</t>
  </si>
  <si>
    <t>Pieslēgumi pie skursteņiem un sienām</t>
  </si>
  <si>
    <t>Sniega aiztures barjeras montāža</t>
  </si>
  <si>
    <t>Siltinātas jumta lūkas montāža</t>
  </si>
  <si>
    <t>Lietus ūdens novadīšanas sistēma</t>
  </si>
  <si>
    <t>Lietus ūdens tekņu montāža</t>
  </si>
  <si>
    <t>Lietus ūdens noteku montāža</t>
  </si>
  <si>
    <t>Ieejas jumtiņi (asīs 1-4; 4-1; A-B)</t>
  </si>
  <si>
    <t>Valcprofils</t>
  </si>
  <si>
    <t>Kopā</t>
  </si>
  <si>
    <t xml:space="preserve">Virsizdevumi </t>
  </si>
  <si>
    <t xml:space="preserve">Peļņa </t>
  </si>
  <si>
    <t>Kopā bez PVN</t>
  </si>
  <si>
    <t>Tāme sastādīta 2018. gada tirgus cenās.</t>
  </si>
  <si>
    <t>Lokālā tāme</t>
  </si>
  <si>
    <t xml:space="preserve">Tiešās izmaksas kopā t.sk. darba devēja soc. nodoklis </t>
  </si>
  <si>
    <t>24.09%</t>
  </si>
  <si>
    <t>%</t>
  </si>
  <si>
    <t>Tāmi sastādīja:____________________</t>
  </si>
  <si>
    <r>
      <t xml:space="preserve">                             </t>
    </r>
    <r>
      <rPr>
        <i/>
        <sz val="11"/>
        <color rgb="FF000000"/>
        <rFont val="Calibri"/>
        <family val="2"/>
        <charset val="186"/>
      </rPr>
      <t>vārds, uzvārds, sert.nr.</t>
    </r>
  </si>
  <si>
    <t>Tāmi pārbaudīja:____________________</t>
  </si>
  <si>
    <t>vārds,uzvārds,sert.nr.</t>
  </si>
  <si>
    <t>2018. gada __.___________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</si>
</sst>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\-??_-;_-@_-"/>
  </numFmts>
  <fonts count="15" x14ac:knownFonts="1">
    <font>
      <sz val="11"/>
      <color rgb="FF000000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"/>
    </font>
    <font>
      <b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charset val="186"/>
    </font>
    <font>
      <b/>
      <sz val="10"/>
      <name val="Arial"/>
      <family val="2"/>
      <charset val="1"/>
    </font>
    <font>
      <i/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164" fontId="5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ill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0" fillId="0" borderId="2" xfId="0" applyBorder="1"/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0" fillId="0" borderId="0" xfId="0" applyNumberFormat="1"/>
    <xf numFmtId="4" fontId="1" fillId="0" borderId="4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 wrapText="1"/>
    </xf>
    <xf numFmtId="164" fontId="9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0" xfId="0" applyFont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0" fontId="2" fillId="0" borderId="2" xfId="0" applyNumberFormat="1" applyFont="1" applyBorder="1"/>
    <xf numFmtId="164" fontId="2" fillId="0" borderId="2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2" fontId="0" fillId="0" borderId="0" xfId="0" applyNumberFormat="1"/>
    <xf numFmtId="0" fontId="10" fillId="3" borderId="0" xfId="0" applyFont="1" applyFill="1" applyBorder="1"/>
    <xf numFmtId="0" fontId="5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14" fillId="0" borderId="0" xfId="0" applyFont="1"/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5"/>
  <sheetViews>
    <sheetView tabSelected="1" view="pageBreakPreview" topLeftCell="A25" zoomScaleNormal="100" workbookViewId="0">
      <selection activeCell="C93" sqref="C93"/>
    </sheetView>
  </sheetViews>
  <sheetFormatPr defaultRowHeight="15" x14ac:dyDescent="0.25"/>
  <cols>
    <col min="1" max="1" width="8.5703125"/>
    <col min="2" max="2" width="54.42578125"/>
    <col min="3" max="3" width="8.5703125"/>
    <col min="4" max="7" width="8.7109375"/>
    <col min="9" max="9" width="8.7109375"/>
    <col min="10" max="10" width="10.7109375"/>
    <col min="11" max="11" width="12.28515625"/>
    <col min="12" max="12" width="10.28515625"/>
    <col min="13" max="13" width="10.140625"/>
    <col min="14" max="15" width="10.5703125"/>
    <col min="17" max="1025" width="8.5703125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25">
      <c r="A2" s="61" t="s">
        <v>94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x14ac:dyDescent="0.2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3.9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 t="s">
        <v>93</v>
      </c>
      <c r="B9" s="3"/>
      <c r="C9" s="3"/>
      <c r="D9" s="3"/>
      <c r="E9" s="3"/>
      <c r="F9" s="3"/>
      <c r="G9" s="3"/>
      <c r="H9" s="3"/>
      <c r="I9" s="3"/>
      <c r="J9" s="3" t="s">
        <v>4</v>
      </c>
      <c r="K9" s="3"/>
      <c r="L9" s="4"/>
      <c r="M9" s="2" t="s">
        <v>5</v>
      </c>
      <c r="N9" s="3"/>
      <c r="O9" s="3"/>
    </row>
    <row r="10" spans="1: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8.600000000000001" customHeight="1" x14ac:dyDescent="0.25">
      <c r="A11" s="5"/>
      <c r="B11" s="5"/>
      <c r="C11" s="5"/>
      <c r="D11" s="5"/>
      <c r="E11" s="63" t="s">
        <v>6</v>
      </c>
      <c r="F11" s="63"/>
      <c r="G11" s="63"/>
      <c r="H11" s="63"/>
      <c r="I11" s="63"/>
      <c r="J11" s="63"/>
      <c r="K11" s="63" t="s">
        <v>7</v>
      </c>
      <c r="L11" s="63"/>
      <c r="M11" s="63"/>
      <c r="N11" s="63"/>
      <c r="O11" s="63"/>
    </row>
    <row r="12" spans="1:15" ht="114.6" customHeight="1" x14ac:dyDescent="0.25">
      <c r="A12" s="6" t="s">
        <v>8</v>
      </c>
      <c r="B12" s="7" t="s">
        <v>9</v>
      </c>
      <c r="C12" s="6" t="s">
        <v>10</v>
      </c>
      <c r="D12" s="6" t="s">
        <v>11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17</v>
      </c>
      <c r="K12" s="8" t="s">
        <v>18</v>
      </c>
      <c r="L12" s="8" t="s">
        <v>19</v>
      </c>
      <c r="M12" s="8" t="s">
        <v>15</v>
      </c>
      <c r="N12" s="8" t="s">
        <v>16</v>
      </c>
      <c r="O12" s="8" t="s">
        <v>20</v>
      </c>
    </row>
    <row r="13" spans="1:15" x14ac:dyDescent="0.25">
      <c r="A13" s="9">
        <v>1</v>
      </c>
      <c r="B13" s="9">
        <v>2</v>
      </c>
      <c r="C13" s="9">
        <f t="shared" ref="C13:O13" si="0">B13+1</f>
        <v>3</v>
      </c>
      <c r="D13" s="9">
        <f t="shared" si="0"/>
        <v>4</v>
      </c>
      <c r="E13" s="9">
        <f t="shared" si="0"/>
        <v>5</v>
      </c>
      <c r="F13" s="9">
        <f t="shared" si="0"/>
        <v>6</v>
      </c>
      <c r="G13" s="9">
        <f t="shared" si="0"/>
        <v>7</v>
      </c>
      <c r="H13" s="9">
        <f t="shared" si="0"/>
        <v>8</v>
      </c>
      <c r="I13" s="9">
        <f t="shared" si="0"/>
        <v>9</v>
      </c>
      <c r="J13" s="9">
        <f t="shared" si="0"/>
        <v>10</v>
      </c>
      <c r="K13" s="9">
        <f t="shared" si="0"/>
        <v>11</v>
      </c>
      <c r="L13" s="9">
        <f t="shared" si="0"/>
        <v>12</v>
      </c>
      <c r="M13" s="9">
        <f t="shared" si="0"/>
        <v>13</v>
      </c>
      <c r="N13" s="9">
        <f t="shared" si="0"/>
        <v>14</v>
      </c>
      <c r="O13" s="9">
        <f t="shared" si="0"/>
        <v>15</v>
      </c>
    </row>
    <row r="14" spans="1:15" s="12" customFormat="1" x14ac:dyDescent="0.25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s="19" customFormat="1" x14ac:dyDescent="0.25">
      <c r="A15" s="13"/>
      <c r="B15" s="14" t="s">
        <v>21</v>
      </c>
      <c r="C15" s="15"/>
      <c r="D15" s="16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x14ac:dyDescent="0.25">
      <c r="A16" s="20">
        <v>1</v>
      </c>
      <c r="B16" s="21" t="s">
        <v>22</v>
      </c>
      <c r="C16" s="22" t="s">
        <v>23</v>
      </c>
      <c r="D16" s="23">
        <v>110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6" x14ac:dyDescent="0.25">
      <c r="A17" s="20">
        <f t="shared" ref="A17:A48" si="1">A16+1</f>
        <v>2</v>
      </c>
      <c r="B17" s="25" t="s">
        <v>24</v>
      </c>
      <c r="C17" s="26" t="s">
        <v>25</v>
      </c>
      <c r="D17" s="24">
        <v>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6" x14ac:dyDescent="0.25">
      <c r="A18" s="20">
        <f t="shared" si="1"/>
        <v>3</v>
      </c>
      <c r="B18" s="25" t="s">
        <v>26</v>
      </c>
      <c r="C18" s="27" t="s">
        <v>27</v>
      </c>
      <c r="D18" s="24">
        <v>2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6" x14ac:dyDescent="0.25">
      <c r="A19" s="20">
        <f t="shared" si="1"/>
        <v>4</v>
      </c>
      <c r="B19" s="25" t="s">
        <v>28</v>
      </c>
      <c r="C19" s="28" t="s">
        <v>27</v>
      </c>
      <c r="D19" s="24">
        <v>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6" x14ac:dyDescent="0.25">
      <c r="A20" s="20">
        <f t="shared" si="1"/>
        <v>5</v>
      </c>
      <c r="B20" s="25" t="s">
        <v>29</v>
      </c>
      <c r="C20" s="26" t="s">
        <v>27</v>
      </c>
      <c r="D20" s="24">
        <v>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6" x14ac:dyDescent="0.25">
      <c r="A21" s="20">
        <f t="shared" si="1"/>
        <v>6</v>
      </c>
      <c r="B21" s="25" t="s">
        <v>30</v>
      </c>
      <c r="C21" s="26" t="s">
        <v>31</v>
      </c>
      <c r="D21" s="24">
        <v>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6" x14ac:dyDescent="0.25">
      <c r="A22" s="20">
        <f t="shared" si="1"/>
        <v>7</v>
      </c>
      <c r="B22" s="25" t="s">
        <v>32</v>
      </c>
      <c r="C22" s="26" t="s">
        <v>33</v>
      </c>
      <c r="D22" s="24">
        <v>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9"/>
    </row>
    <row r="23" spans="1:16" x14ac:dyDescent="0.25">
      <c r="A23" s="20">
        <f t="shared" si="1"/>
        <v>8</v>
      </c>
      <c r="B23" s="14" t="s">
        <v>34</v>
      </c>
      <c r="C23" s="2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6" x14ac:dyDescent="0.25">
      <c r="A24" s="20">
        <f t="shared" si="1"/>
        <v>9</v>
      </c>
      <c r="B24" s="30" t="s">
        <v>35</v>
      </c>
      <c r="C24" s="27" t="s">
        <v>36</v>
      </c>
      <c r="D24" s="24">
        <f>D46+D80</f>
        <v>574.6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9"/>
    </row>
    <row r="25" spans="1:16" x14ac:dyDescent="0.25">
      <c r="A25" s="20">
        <f t="shared" si="1"/>
        <v>10</v>
      </c>
      <c r="B25" s="25" t="s">
        <v>37</v>
      </c>
      <c r="C25" s="27" t="s">
        <v>33</v>
      </c>
      <c r="D25" s="24">
        <v>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6" x14ac:dyDescent="0.25">
      <c r="A26" s="20">
        <f t="shared" si="1"/>
        <v>11</v>
      </c>
      <c r="B26" s="31" t="s">
        <v>38</v>
      </c>
      <c r="C26" s="27" t="s">
        <v>33</v>
      </c>
      <c r="D26" s="24">
        <v>1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6" x14ac:dyDescent="0.25">
      <c r="A27" s="20">
        <f t="shared" si="1"/>
        <v>12</v>
      </c>
      <c r="B27" s="25"/>
      <c r="C27" s="2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6" x14ac:dyDescent="0.25">
      <c r="A28" s="20">
        <f t="shared" si="1"/>
        <v>13</v>
      </c>
      <c r="B28" s="32" t="s">
        <v>39</v>
      </c>
      <c r="C28" s="2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6" x14ac:dyDescent="0.25">
      <c r="A29" s="20">
        <f t="shared" si="1"/>
        <v>14</v>
      </c>
      <c r="B29" s="31" t="s">
        <v>40</v>
      </c>
      <c r="C29" s="27" t="s">
        <v>41</v>
      </c>
      <c r="D29" s="24">
        <v>25.15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6" x14ac:dyDescent="0.25">
      <c r="A30" s="20">
        <f t="shared" si="1"/>
        <v>15</v>
      </c>
      <c r="B30" s="33" t="s">
        <v>42</v>
      </c>
      <c r="C30" s="27" t="s">
        <v>41</v>
      </c>
      <c r="D30" s="34">
        <v>6.15</v>
      </c>
      <c r="E30" s="24"/>
      <c r="F30" s="24"/>
      <c r="G30" s="34"/>
      <c r="H30" s="34"/>
      <c r="I30" s="34"/>
      <c r="J30" s="24"/>
      <c r="K30" s="24"/>
      <c r="L30" s="24"/>
      <c r="M30" s="24"/>
      <c r="N30" s="24"/>
      <c r="O30" s="24"/>
    </row>
    <row r="31" spans="1:16" x14ac:dyDescent="0.25">
      <c r="A31" s="20">
        <f t="shared" si="1"/>
        <v>16</v>
      </c>
      <c r="B31" s="33" t="s">
        <v>43</v>
      </c>
      <c r="C31" s="27" t="s">
        <v>41</v>
      </c>
      <c r="D31" s="34">
        <v>0.4</v>
      </c>
      <c r="E31" s="24"/>
      <c r="F31" s="24"/>
      <c r="G31" s="34"/>
      <c r="H31" s="34"/>
      <c r="I31" s="34"/>
      <c r="J31" s="24"/>
      <c r="K31" s="24"/>
      <c r="L31" s="24"/>
      <c r="M31" s="24"/>
      <c r="N31" s="24"/>
      <c r="O31" s="24"/>
    </row>
    <row r="32" spans="1:16" x14ac:dyDescent="0.25">
      <c r="A32" s="20">
        <f t="shared" si="1"/>
        <v>17</v>
      </c>
      <c r="B32" s="33" t="s">
        <v>44</v>
      </c>
      <c r="C32" s="27" t="s">
        <v>41</v>
      </c>
      <c r="D32" s="34">
        <v>2.34</v>
      </c>
      <c r="E32" s="24"/>
      <c r="F32" s="24"/>
      <c r="G32" s="34"/>
      <c r="H32" s="34"/>
      <c r="I32" s="34"/>
      <c r="J32" s="24"/>
      <c r="K32" s="24"/>
      <c r="L32" s="24"/>
      <c r="M32" s="24"/>
      <c r="N32" s="24"/>
      <c r="O32" s="24"/>
    </row>
    <row r="33" spans="1:16" x14ac:dyDescent="0.25">
      <c r="A33" s="20">
        <f t="shared" si="1"/>
        <v>18</v>
      </c>
      <c r="B33" s="33" t="s">
        <v>45</v>
      </c>
      <c r="C33" s="27" t="s">
        <v>41</v>
      </c>
      <c r="D33" s="24">
        <v>3.35</v>
      </c>
      <c r="E33" s="24"/>
      <c r="F33" s="24"/>
      <c r="G33" s="24"/>
      <c r="H33" s="34"/>
      <c r="I33" s="24"/>
      <c r="J33" s="24"/>
      <c r="K33" s="24"/>
      <c r="L33" s="24"/>
      <c r="M33" s="24"/>
      <c r="N33" s="24"/>
      <c r="O33" s="24"/>
    </row>
    <row r="34" spans="1:16" x14ac:dyDescent="0.25">
      <c r="A34" s="20">
        <f t="shared" si="1"/>
        <v>19</v>
      </c>
      <c r="B34" s="33" t="s">
        <v>46</v>
      </c>
      <c r="C34" s="27" t="s">
        <v>41</v>
      </c>
      <c r="D34" s="24">
        <v>1.35</v>
      </c>
      <c r="E34" s="24"/>
      <c r="F34" s="24"/>
      <c r="G34" s="24"/>
      <c r="H34" s="34"/>
      <c r="I34" s="24"/>
      <c r="J34" s="24"/>
      <c r="K34" s="24"/>
      <c r="L34" s="24"/>
      <c r="M34" s="24"/>
      <c r="N34" s="24"/>
      <c r="O34" s="24"/>
    </row>
    <row r="35" spans="1:16" x14ac:dyDescent="0.25">
      <c r="A35" s="20">
        <f t="shared" si="1"/>
        <v>20</v>
      </c>
      <c r="B35" s="33" t="s">
        <v>47</v>
      </c>
      <c r="C35" s="27" t="s">
        <v>41</v>
      </c>
      <c r="D35" s="24">
        <v>4.1100000000000003</v>
      </c>
      <c r="E35" s="24"/>
      <c r="F35" s="24"/>
      <c r="G35" s="24"/>
      <c r="H35" s="34"/>
      <c r="I35" s="24"/>
      <c r="J35" s="24"/>
      <c r="K35" s="24"/>
      <c r="L35" s="24"/>
      <c r="M35" s="24"/>
      <c r="N35" s="24"/>
      <c r="O35" s="24"/>
    </row>
    <row r="36" spans="1:16" x14ac:dyDescent="0.25">
      <c r="A36" s="20">
        <f t="shared" si="1"/>
        <v>21</v>
      </c>
      <c r="B36" s="33" t="s">
        <v>48</v>
      </c>
      <c r="C36" s="27" t="s">
        <v>41</v>
      </c>
      <c r="D36" s="24">
        <v>1.4</v>
      </c>
      <c r="E36" s="24"/>
      <c r="F36" s="24"/>
      <c r="G36" s="24"/>
      <c r="H36" s="34"/>
      <c r="I36" s="24"/>
      <c r="J36" s="24"/>
      <c r="K36" s="24"/>
      <c r="L36" s="24"/>
      <c r="M36" s="24"/>
      <c r="N36" s="24"/>
      <c r="O36" s="24"/>
    </row>
    <row r="37" spans="1:16" x14ac:dyDescent="0.25">
      <c r="A37" s="20">
        <f t="shared" si="1"/>
        <v>22</v>
      </c>
      <c r="B37" s="35" t="s">
        <v>49</v>
      </c>
      <c r="C37" s="27" t="s">
        <v>41</v>
      </c>
      <c r="D37" s="24">
        <v>0.28000000000000003</v>
      </c>
      <c r="E37" s="24"/>
      <c r="F37" s="24"/>
      <c r="G37" s="24"/>
      <c r="H37" s="34"/>
      <c r="I37" s="24"/>
      <c r="J37" s="24"/>
      <c r="K37" s="24"/>
      <c r="L37" s="24"/>
      <c r="M37" s="24"/>
      <c r="N37" s="24"/>
      <c r="O37" s="24"/>
    </row>
    <row r="38" spans="1:16" x14ac:dyDescent="0.25">
      <c r="A38" s="20">
        <f t="shared" si="1"/>
        <v>23</v>
      </c>
      <c r="B38" s="35" t="s">
        <v>50</v>
      </c>
      <c r="C38" s="27" t="s">
        <v>41</v>
      </c>
      <c r="D38" s="24">
        <v>3.19</v>
      </c>
      <c r="E38" s="24"/>
      <c r="F38" s="24"/>
      <c r="G38" s="24"/>
      <c r="H38" s="34"/>
      <c r="I38" s="24"/>
      <c r="J38" s="24"/>
      <c r="K38" s="24"/>
      <c r="L38" s="24"/>
      <c r="M38" s="24"/>
      <c r="N38" s="24"/>
      <c r="O38" s="24"/>
    </row>
    <row r="39" spans="1:16" x14ac:dyDescent="0.25">
      <c r="A39" s="20">
        <f t="shared" si="1"/>
        <v>24</v>
      </c>
      <c r="B39" s="35" t="s">
        <v>51</v>
      </c>
      <c r="C39" s="27" t="s">
        <v>41</v>
      </c>
      <c r="D39" s="24">
        <v>1.85</v>
      </c>
      <c r="E39" s="24"/>
      <c r="F39" s="24"/>
      <c r="G39" s="24"/>
      <c r="H39" s="34"/>
      <c r="I39" s="24"/>
      <c r="J39" s="24"/>
      <c r="K39" s="24"/>
      <c r="L39" s="24"/>
      <c r="M39" s="24"/>
      <c r="N39" s="24"/>
      <c r="O39" s="24"/>
    </row>
    <row r="40" spans="1:16" x14ac:dyDescent="0.25">
      <c r="A40" s="20">
        <f t="shared" si="1"/>
        <v>25</v>
      </c>
      <c r="B40" s="35" t="s">
        <v>52</v>
      </c>
      <c r="C40" s="27" t="s">
        <v>41</v>
      </c>
      <c r="D40" s="24">
        <v>0.17</v>
      </c>
      <c r="E40" s="24"/>
      <c r="F40" s="24"/>
      <c r="G40" s="24"/>
      <c r="H40" s="34"/>
      <c r="I40" s="24"/>
      <c r="J40" s="24"/>
      <c r="K40" s="24"/>
      <c r="L40" s="24"/>
      <c r="M40" s="24"/>
      <c r="N40" s="24"/>
      <c r="O40" s="24"/>
    </row>
    <row r="41" spans="1:16" x14ac:dyDescent="0.25">
      <c r="A41" s="20">
        <f t="shared" si="1"/>
        <v>26</v>
      </c>
      <c r="B41" s="35" t="s">
        <v>53</v>
      </c>
      <c r="C41" s="27" t="s">
        <v>41</v>
      </c>
      <c r="D41" s="24">
        <v>0.48</v>
      </c>
      <c r="E41" s="24"/>
      <c r="F41" s="24"/>
      <c r="G41" s="24"/>
      <c r="H41" s="34"/>
      <c r="I41" s="24"/>
      <c r="J41" s="24"/>
      <c r="K41" s="24"/>
      <c r="L41" s="24"/>
      <c r="M41" s="24"/>
      <c r="N41" s="24"/>
      <c r="O41" s="24"/>
    </row>
    <row r="42" spans="1:16" x14ac:dyDescent="0.25">
      <c r="A42" s="20">
        <f t="shared" si="1"/>
        <v>27</v>
      </c>
      <c r="B42" s="36" t="s">
        <v>54</v>
      </c>
      <c r="C42" s="27" t="s">
        <v>41</v>
      </c>
      <c r="D42" s="37">
        <v>0.08</v>
      </c>
      <c r="E42" s="24"/>
      <c r="F42" s="24"/>
      <c r="G42" s="24"/>
      <c r="H42" s="34"/>
      <c r="I42" s="24"/>
      <c r="J42" s="24"/>
      <c r="K42" s="24"/>
      <c r="L42" s="24"/>
      <c r="M42" s="24"/>
      <c r="N42" s="24"/>
      <c r="O42" s="24"/>
    </row>
    <row r="43" spans="1:16" x14ac:dyDescent="0.25">
      <c r="A43" s="20">
        <f t="shared" si="1"/>
        <v>28</v>
      </c>
      <c r="B43" s="38" t="s">
        <v>55</v>
      </c>
      <c r="C43" s="27" t="s">
        <v>33</v>
      </c>
      <c r="D43" s="37">
        <v>1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6" x14ac:dyDescent="0.25">
      <c r="A44" s="20">
        <f t="shared" si="1"/>
        <v>29</v>
      </c>
      <c r="B44" s="31" t="s">
        <v>56</v>
      </c>
      <c r="C44" s="27" t="s">
        <v>36</v>
      </c>
      <c r="D44" s="37">
        <v>792.6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6" x14ac:dyDescent="0.25">
      <c r="A45" s="20">
        <f t="shared" si="1"/>
        <v>30</v>
      </c>
      <c r="B45" s="32" t="s">
        <v>57</v>
      </c>
      <c r="C45" s="27"/>
      <c r="D45" s="3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6" x14ac:dyDescent="0.25">
      <c r="A46" s="20">
        <f t="shared" si="1"/>
        <v>31</v>
      </c>
      <c r="B46" s="31" t="s">
        <v>58</v>
      </c>
      <c r="C46" s="27" t="s">
        <v>36</v>
      </c>
      <c r="D46" s="24">
        <v>546.6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9"/>
    </row>
    <row r="47" spans="1:16" x14ac:dyDescent="0.25">
      <c r="A47" s="20">
        <f t="shared" si="1"/>
        <v>32</v>
      </c>
      <c r="B47" s="35" t="s">
        <v>59</v>
      </c>
      <c r="C47" s="27" t="s">
        <v>36</v>
      </c>
      <c r="D47" s="24">
        <f>D46*1.15</f>
        <v>628.59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6" x14ac:dyDescent="0.25">
      <c r="A48" s="20">
        <f t="shared" si="1"/>
        <v>33</v>
      </c>
      <c r="B48" s="39" t="s">
        <v>60</v>
      </c>
      <c r="C48" s="27" t="s">
        <v>36</v>
      </c>
      <c r="D48" s="24">
        <f>D46</f>
        <v>546.6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20">
        <f t="shared" ref="A49:A80" si="2">A48+1</f>
        <v>34</v>
      </c>
      <c r="B49" s="36" t="s">
        <v>61</v>
      </c>
      <c r="C49" s="27" t="s">
        <v>41</v>
      </c>
      <c r="D49" s="37">
        <f>1/0.125*0.025*0.125*1.1*D46</f>
        <v>15.031500000000003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20">
        <f t="shared" si="2"/>
        <v>35</v>
      </c>
      <c r="B50" s="36" t="s">
        <v>55</v>
      </c>
      <c r="C50" s="27" t="s">
        <v>33</v>
      </c>
      <c r="D50" s="37">
        <v>1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20">
        <f t="shared" si="2"/>
        <v>36</v>
      </c>
      <c r="B51" s="25" t="s">
        <v>62</v>
      </c>
      <c r="C51" s="27" t="s">
        <v>36</v>
      </c>
      <c r="D51" s="37">
        <f>D46</f>
        <v>546.6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20">
        <f t="shared" si="2"/>
        <v>37</v>
      </c>
      <c r="B52" s="36" t="s">
        <v>63</v>
      </c>
      <c r="C52" s="27" t="s">
        <v>41</v>
      </c>
      <c r="D52" s="37">
        <f>1/0.66*0.025*0.05*1.1*D46</f>
        <v>1.1387500000000004</v>
      </c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x14ac:dyDescent="0.25">
      <c r="A53" s="20">
        <f t="shared" si="2"/>
        <v>38</v>
      </c>
      <c r="B53" s="36" t="s">
        <v>55</v>
      </c>
      <c r="C53" s="27" t="s">
        <v>33</v>
      </c>
      <c r="D53" s="37">
        <v>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x14ac:dyDescent="0.25">
      <c r="A54" s="20">
        <f t="shared" si="2"/>
        <v>39</v>
      </c>
      <c r="B54" s="25" t="s">
        <v>64</v>
      </c>
      <c r="C54" s="27" t="s">
        <v>36</v>
      </c>
      <c r="D54" s="24">
        <f>D46</f>
        <v>546.6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x14ac:dyDescent="0.25">
      <c r="A55" s="20">
        <f t="shared" si="2"/>
        <v>40</v>
      </c>
      <c r="B55" s="36" t="s">
        <v>65</v>
      </c>
      <c r="C55" s="27" t="s">
        <v>36</v>
      </c>
      <c r="D55" s="24">
        <f>D54*1.2</f>
        <v>655.92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25">
      <c r="A56" s="20">
        <f t="shared" si="2"/>
        <v>41</v>
      </c>
      <c r="B56" s="25" t="s">
        <v>66</v>
      </c>
      <c r="C56" s="27" t="s">
        <v>36</v>
      </c>
      <c r="D56" s="24">
        <f>D46</f>
        <v>546.6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20">
        <f t="shared" si="2"/>
        <v>42</v>
      </c>
      <c r="B57" s="33" t="s">
        <v>67</v>
      </c>
      <c r="C57" s="27" t="s">
        <v>41</v>
      </c>
      <c r="D57" s="24">
        <f>1/0.66*2*0.03*0.03*1.1*D56</f>
        <v>1.6398000000000001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20">
        <f t="shared" si="2"/>
        <v>43</v>
      </c>
      <c r="B58" s="36" t="s">
        <v>55</v>
      </c>
      <c r="C58" s="27" t="s">
        <v>33</v>
      </c>
      <c r="D58" s="37">
        <v>1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20">
        <f t="shared" si="2"/>
        <v>44</v>
      </c>
      <c r="B59" s="40" t="s">
        <v>68</v>
      </c>
      <c r="C59" s="27" t="s">
        <v>36</v>
      </c>
      <c r="D59" s="34">
        <f>D46</f>
        <v>546.6</v>
      </c>
      <c r="E59" s="24"/>
      <c r="F59" s="24"/>
      <c r="G59" s="34"/>
      <c r="H59" s="34"/>
      <c r="I59" s="34"/>
      <c r="J59" s="24"/>
      <c r="K59" s="24"/>
      <c r="L59" s="24"/>
      <c r="M59" s="24"/>
      <c r="N59" s="24"/>
      <c r="O59" s="24"/>
    </row>
    <row r="60" spans="1:15" x14ac:dyDescent="0.25">
      <c r="A60" s="20">
        <f t="shared" si="2"/>
        <v>45</v>
      </c>
      <c r="B60" s="33" t="s">
        <v>69</v>
      </c>
      <c r="C60" s="27" t="s">
        <v>36</v>
      </c>
      <c r="D60" s="34">
        <f>D59*1.05</f>
        <v>573.93000000000006</v>
      </c>
      <c r="E60" s="24"/>
      <c r="F60" s="24"/>
      <c r="G60" s="34"/>
      <c r="H60" s="34"/>
      <c r="I60" s="34"/>
      <c r="J60" s="24"/>
      <c r="K60" s="24"/>
      <c r="L60" s="24"/>
      <c r="M60" s="24"/>
      <c r="N60" s="24"/>
      <c r="O60" s="24"/>
    </row>
    <row r="61" spans="1:15" x14ac:dyDescent="0.25">
      <c r="A61" s="20">
        <f t="shared" si="2"/>
        <v>46</v>
      </c>
      <c r="B61" s="40" t="s">
        <v>70</v>
      </c>
      <c r="C61" s="27" t="s">
        <v>36</v>
      </c>
      <c r="D61" s="34">
        <f>D46</f>
        <v>546.6</v>
      </c>
      <c r="E61" s="24"/>
      <c r="F61" s="24"/>
      <c r="G61" s="34"/>
      <c r="H61" s="34"/>
      <c r="I61" s="34"/>
      <c r="J61" s="24"/>
      <c r="K61" s="24"/>
      <c r="L61" s="24"/>
      <c r="M61" s="24"/>
      <c r="N61" s="24"/>
      <c r="O61" s="24"/>
    </row>
    <row r="62" spans="1:15" x14ac:dyDescent="0.25">
      <c r="A62" s="20">
        <f t="shared" si="2"/>
        <v>47</v>
      </c>
      <c r="B62" s="41" t="s">
        <v>71</v>
      </c>
      <c r="C62" s="27" t="s">
        <v>36</v>
      </c>
      <c r="D62" s="24">
        <f>D61*1.1</f>
        <v>601.2600000000001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x14ac:dyDescent="0.25">
      <c r="A63" s="20">
        <f t="shared" si="2"/>
        <v>48</v>
      </c>
      <c r="B63" s="42" t="s">
        <v>72</v>
      </c>
      <c r="C63" s="27" t="s">
        <v>36</v>
      </c>
      <c r="D63" s="24">
        <f>D46</f>
        <v>546.6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x14ac:dyDescent="0.25">
      <c r="A64" s="20">
        <f t="shared" si="2"/>
        <v>49</v>
      </c>
      <c r="B64" s="41" t="s">
        <v>73</v>
      </c>
      <c r="C64" s="27" t="s">
        <v>36</v>
      </c>
      <c r="D64" s="24">
        <f>D63*1.2</f>
        <v>655.92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7" x14ac:dyDescent="0.25">
      <c r="A65" s="20">
        <f t="shared" si="2"/>
        <v>50</v>
      </c>
      <c r="B65" s="42" t="s">
        <v>74</v>
      </c>
      <c r="C65" s="27" t="s">
        <v>36</v>
      </c>
      <c r="D65" s="24">
        <f>D46</f>
        <v>546.6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7" x14ac:dyDescent="0.25">
      <c r="A66" s="20">
        <f t="shared" si="2"/>
        <v>51</v>
      </c>
      <c r="B66" s="41" t="s">
        <v>75</v>
      </c>
      <c r="C66" s="27" t="s">
        <v>41</v>
      </c>
      <c r="D66" s="24">
        <f>1/0.4*0.05*0.05*1.1*D65</f>
        <v>3.7578750000000007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7" x14ac:dyDescent="0.25">
      <c r="A67" s="20">
        <f t="shared" si="2"/>
        <v>52</v>
      </c>
      <c r="B67" s="36" t="s">
        <v>55</v>
      </c>
      <c r="C67" s="27" t="s">
        <v>33</v>
      </c>
      <c r="D67" s="37">
        <v>1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7" ht="25.5" x14ac:dyDescent="0.25">
      <c r="A68" s="20">
        <f t="shared" si="2"/>
        <v>53</v>
      </c>
      <c r="B68" s="43" t="s">
        <v>76</v>
      </c>
      <c r="C68" s="27" t="s">
        <v>36</v>
      </c>
      <c r="D68" s="24">
        <f>D46</f>
        <v>546.6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7" x14ac:dyDescent="0.25">
      <c r="A69" s="20">
        <f t="shared" si="2"/>
        <v>54</v>
      </c>
      <c r="B69" s="32" t="s">
        <v>77</v>
      </c>
      <c r="C69" s="27"/>
      <c r="D69" s="34"/>
      <c r="E69" s="24"/>
      <c r="F69" s="24"/>
      <c r="G69" s="34"/>
      <c r="H69" s="34"/>
      <c r="I69" s="34"/>
      <c r="J69" s="24"/>
      <c r="K69" s="24"/>
      <c r="L69" s="24"/>
      <c r="M69" s="24"/>
      <c r="N69" s="24"/>
      <c r="O69" s="24"/>
    </row>
    <row r="70" spans="1:17" x14ac:dyDescent="0.25">
      <c r="A70" s="20">
        <f t="shared" si="2"/>
        <v>55</v>
      </c>
      <c r="B70" s="43" t="s">
        <v>78</v>
      </c>
      <c r="C70" s="27" t="s">
        <v>23</v>
      </c>
      <c r="D70" s="24">
        <v>43.8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7" x14ac:dyDescent="0.25">
      <c r="A71" s="20">
        <f t="shared" si="2"/>
        <v>56</v>
      </c>
      <c r="B71" s="43" t="s">
        <v>79</v>
      </c>
      <c r="C71" s="27" t="s">
        <v>23</v>
      </c>
      <c r="D71" s="24">
        <v>34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7" x14ac:dyDescent="0.25">
      <c r="A72" s="20">
        <f t="shared" si="2"/>
        <v>57</v>
      </c>
      <c r="B72" s="43" t="s">
        <v>80</v>
      </c>
      <c r="C72" s="27" t="s">
        <v>23</v>
      </c>
      <c r="D72" s="24">
        <v>74.400000000000006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Q72" s="44"/>
    </row>
    <row r="73" spans="1:17" x14ac:dyDescent="0.25">
      <c r="A73" s="20">
        <f t="shared" si="2"/>
        <v>58</v>
      </c>
      <c r="B73" s="43" t="s">
        <v>81</v>
      </c>
      <c r="C73" s="27" t="s">
        <v>23</v>
      </c>
      <c r="D73" s="24">
        <v>24.4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7" x14ac:dyDescent="0.25">
      <c r="A74" s="20">
        <f t="shared" si="2"/>
        <v>59</v>
      </c>
      <c r="B74" s="43" t="s">
        <v>82</v>
      </c>
      <c r="C74" s="27" t="s">
        <v>23</v>
      </c>
      <c r="D74" s="24">
        <v>60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7" x14ac:dyDescent="0.25">
      <c r="A75" s="20">
        <f t="shared" si="2"/>
        <v>60</v>
      </c>
      <c r="B75" s="43" t="s">
        <v>83</v>
      </c>
      <c r="C75" s="27" t="s">
        <v>25</v>
      </c>
      <c r="D75" s="24">
        <v>1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7" x14ac:dyDescent="0.25">
      <c r="A76" s="20">
        <f t="shared" si="2"/>
        <v>61</v>
      </c>
      <c r="B76" s="14" t="s">
        <v>84</v>
      </c>
      <c r="C76" s="27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7" x14ac:dyDescent="0.25">
      <c r="A77" s="20">
        <f t="shared" si="2"/>
        <v>62</v>
      </c>
      <c r="B77" s="43" t="s">
        <v>85</v>
      </c>
      <c r="C77" s="27" t="s">
        <v>23</v>
      </c>
      <c r="D77" s="24">
        <f>D72</f>
        <v>74.400000000000006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7" x14ac:dyDescent="0.25">
      <c r="A78" s="20">
        <f t="shared" si="2"/>
        <v>63</v>
      </c>
      <c r="B78" s="43" t="s">
        <v>86</v>
      </c>
      <c r="C78" s="27" t="s">
        <v>23</v>
      </c>
      <c r="D78" s="24">
        <v>58.2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7" x14ac:dyDescent="0.25">
      <c r="A79" s="20">
        <f t="shared" si="2"/>
        <v>64</v>
      </c>
      <c r="B79" s="14" t="s">
        <v>87</v>
      </c>
      <c r="C79" s="27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7" x14ac:dyDescent="0.25">
      <c r="A80" s="20">
        <f t="shared" si="2"/>
        <v>65</v>
      </c>
      <c r="B80" s="31" t="s">
        <v>58</v>
      </c>
      <c r="C80" s="27" t="s">
        <v>36</v>
      </c>
      <c r="D80" s="24">
        <f>19.2+5.9+2.9</f>
        <v>28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7" x14ac:dyDescent="0.25">
      <c r="A81" s="20">
        <f t="shared" ref="A81:A87" si="3">A80+1</f>
        <v>66</v>
      </c>
      <c r="B81" s="35" t="s">
        <v>88</v>
      </c>
      <c r="C81" s="27" t="s">
        <v>36</v>
      </c>
      <c r="D81" s="24">
        <f>D80*1.2</f>
        <v>33.6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7" x14ac:dyDescent="0.25">
      <c r="A82" s="20">
        <f t="shared" si="3"/>
        <v>67</v>
      </c>
      <c r="B82" s="39" t="s">
        <v>60</v>
      </c>
      <c r="C82" s="27" t="s">
        <v>36</v>
      </c>
      <c r="D82" s="24">
        <f>D80</f>
        <v>28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7" x14ac:dyDescent="0.25">
      <c r="A83" s="20">
        <f t="shared" si="3"/>
        <v>68</v>
      </c>
      <c r="B83" s="36" t="s">
        <v>61</v>
      </c>
      <c r="C83" s="27" t="s">
        <v>41</v>
      </c>
      <c r="D83" s="37">
        <f>1/0.125*0.025*0.125*1.1*D80</f>
        <v>0.77000000000000013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7" x14ac:dyDescent="0.25">
      <c r="A84" s="20">
        <f t="shared" si="3"/>
        <v>69</v>
      </c>
      <c r="B84" s="36" t="s">
        <v>55</v>
      </c>
      <c r="C84" s="27" t="s">
        <v>33</v>
      </c>
      <c r="D84" s="37">
        <v>1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7" x14ac:dyDescent="0.25">
      <c r="A85" s="20">
        <f t="shared" si="3"/>
        <v>70</v>
      </c>
      <c r="B85" s="43" t="s">
        <v>78</v>
      </c>
      <c r="C85" s="27" t="s">
        <v>23</v>
      </c>
      <c r="D85" s="24">
        <v>6.6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7" x14ac:dyDescent="0.25">
      <c r="A86" s="20">
        <f t="shared" si="3"/>
        <v>71</v>
      </c>
      <c r="B86" s="43" t="s">
        <v>79</v>
      </c>
      <c r="C86" s="27" t="s">
        <v>23</v>
      </c>
      <c r="D86" s="24">
        <v>9.8000000000000007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7" x14ac:dyDescent="0.25">
      <c r="A87" s="20">
        <f t="shared" si="3"/>
        <v>72</v>
      </c>
      <c r="B87" s="43" t="s">
        <v>80</v>
      </c>
      <c r="C87" s="27" t="s">
        <v>23</v>
      </c>
      <c r="D87" s="24">
        <v>14.2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7" x14ac:dyDescent="0.25">
      <c r="A88" s="45"/>
      <c r="B88" s="46" t="s">
        <v>89</v>
      </c>
      <c r="C88" s="47"/>
      <c r="D88" s="48"/>
      <c r="E88" s="48"/>
      <c r="F88" s="48"/>
      <c r="G88" s="48"/>
      <c r="H88" s="48"/>
      <c r="I88" s="48"/>
      <c r="J88" s="48"/>
      <c r="K88" s="49"/>
      <c r="L88" s="49"/>
      <c r="M88" s="49"/>
      <c r="N88" s="49"/>
      <c r="O88" s="49"/>
    </row>
    <row r="89" spans="1:17" x14ac:dyDescent="0.25">
      <c r="A89" s="51"/>
      <c r="B89" s="3"/>
      <c r="C89" s="50"/>
      <c r="D89" s="50"/>
      <c r="E89" s="60" t="s">
        <v>95</v>
      </c>
      <c r="F89" s="60"/>
      <c r="G89" s="60"/>
      <c r="H89" s="60"/>
      <c r="I89" s="60"/>
      <c r="J89" s="60"/>
      <c r="K89" s="64" t="s">
        <v>96</v>
      </c>
      <c r="L89" s="52"/>
      <c r="M89" s="52"/>
      <c r="N89" s="52"/>
      <c r="O89" s="52"/>
    </row>
    <row r="90" spans="1:17" x14ac:dyDescent="0.25">
      <c r="A90" s="51"/>
      <c r="B90" s="3"/>
      <c r="C90" s="3"/>
      <c r="D90" s="3"/>
      <c r="E90" s="3"/>
      <c r="F90" s="3"/>
      <c r="G90" s="59" t="s">
        <v>90</v>
      </c>
      <c r="H90" s="59"/>
      <c r="I90" s="59"/>
      <c r="J90" s="59"/>
      <c r="K90" s="65" t="s">
        <v>97</v>
      </c>
      <c r="L90" s="54"/>
      <c r="M90" s="54"/>
      <c r="N90" s="54"/>
      <c r="O90" s="55"/>
    </row>
    <row r="91" spans="1:17" x14ac:dyDescent="0.25">
      <c r="A91" s="51"/>
      <c r="B91" s="3"/>
      <c r="C91" s="3"/>
      <c r="D91" s="3"/>
      <c r="E91" s="3"/>
      <c r="F91" s="3"/>
      <c r="G91" s="59" t="s">
        <v>91</v>
      </c>
      <c r="H91" s="59"/>
      <c r="I91" s="59"/>
      <c r="J91" s="59"/>
      <c r="K91" s="65" t="s">
        <v>97</v>
      </c>
      <c r="L91" s="54"/>
      <c r="M91" s="54"/>
      <c r="N91" s="54"/>
      <c r="O91" s="55"/>
    </row>
    <row r="92" spans="1:17" x14ac:dyDescent="0.25">
      <c r="A92" s="51"/>
      <c r="B92" s="3"/>
      <c r="C92" s="3"/>
      <c r="D92" s="3"/>
      <c r="E92" s="3"/>
      <c r="F92" s="3"/>
      <c r="G92" s="59" t="s">
        <v>92</v>
      </c>
      <c r="H92" s="59"/>
      <c r="I92" s="59"/>
      <c r="J92" s="59"/>
      <c r="K92" s="53"/>
      <c r="L92" s="54"/>
      <c r="M92" s="54"/>
      <c r="N92" s="54"/>
      <c r="O92" s="56"/>
      <c r="Q92" s="57"/>
    </row>
    <row r="93" spans="1:17" x14ac:dyDescent="0.25">
      <c r="B93" s="58" t="s">
        <v>98</v>
      </c>
      <c r="D93" t="s">
        <v>100</v>
      </c>
    </row>
    <row r="94" spans="1:17" x14ac:dyDescent="0.25">
      <c r="B94" t="s">
        <v>99</v>
      </c>
      <c r="F94" s="66" t="s">
        <v>101</v>
      </c>
    </row>
    <row r="95" spans="1:17" x14ac:dyDescent="0.25">
      <c r="B95" s="58" t="s">
        <v>102</v>
      </c>
    </row>
  </sheetData>
  <mergeCells count="8">
    <mergeCell ref="A2:O2"/>
    <mergeCell ref="A3:O3"/>
    <mergeCell ref="E11:J11"/>
    <mergeCell ref="K11:O11"/>
    <mergeCell ref="G92:J92"/>
    <mergeCell ref="E89:J89"/>
    <mergeCell ref="G90:J90"/>
    <mergeCell ref="G91:J91"/>
  </mergeCells>
  <pageMargins left="0.70833333333333304" right="0.70833333333333304" top="0.74791666666666701" bottom="0.37013888888888902" header="0.51180555555555496" footer="0.31527777777777799"/>
  <pageSetup paperSize="9" scale="46" firstPageNumber="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</vt:lpstr>
      <vt:lpstr>Tāme!Print_Area</vt:lpstr>
      <vt:lpstr>Tāme!Print_Titles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</dc:creator>
  <dc:description/>
  <cp:lastModifiedBy>Valda Stova</cp:lastModifiedBy>
  <cp:revision>1</cp:revision>
  <cp:lastPrinted>2017-06-13T06:01:03Z</cp:lastPrinted>
  <dcterms:created xsi:type="dcterms:W3CDTF">2016-07-19T11:07:43Z</dcterms:created>
  <dcterms:modified xsi:type="dcterms:W3CDTF">2018-02-13T08:59:17Z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