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da\Desktop\Iepirkumi 2018\Vānes būvdarbi\"/>
    </mc:Choice>
  </mc:AlternateContent>
  <xr:revisionPtr revIDLastSave="0" documentId="12_ncr:500000_{1EC95715-5B65-4DC7-BA90-AA450DFDF2D6}" xr6:coauthVersionLast="31" xr6:coauthVersionMax="31" xr10:uidLastSave="{00000000-0000-0000-0000-000000000000}"/>
  <bookViews>
    <workbookView xWindow="0" yWindow="0" windowWidth="21600" windowHeight="9510" xr2:uid="{00000000-000D-0000-FFFF-FFFF00000000}"/>
  </bookViews>
  <sheets>
    <sheet name="Tām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68" i="1"/>
  <c r="D62" i="1"/>
  <c r="D63" i="1" s="1"/>
  <c r="D51" i="1"/>
  <c r="D48" i="1"/>
  <c r="D50" i="1" s="1"/>
  <c r="D42" i="1"/>
  <c r="D45" i="1" s="1"/>
  <c r="D40" i="1"/>
  <c r="D41" i="1" s="1"/>
  <c r="D37" i="1"/>
  <c r="D39" i="1" s="1"/>
  <c r="D36" i="1"/>
  <c r="D35" i="1"/>
  <c r="D20" i="1"/>
  <c r="D23" i="1" s="1"/>
  <c r="D19" i="1"/>
  <c r="D18" i="1"/>
  <c r="D17" i="1"/>
  <c r="D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C12" i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D21" i="1" l="1"/>
  <c r="D22" i="1"/>
  <c r="D26" i="1"/>
  <c r="D27" i="1" s="1"/>
  <c r="D24" i="1"/>
  <c r="D25" i="1"/>
  <c r="D44" i="1"/>
  <c r="D43" i="1"/>
  <c r="D53" i="1"/>
  <c r="D52" i="1"/>
  <c r="D28" i="1"/>
  <c r="D46" i="1"/>
  <c r="D47" i="1"/>
  <c r="D38" i="1"/>
  <c r="D64" i="1"/>
  <c r="D65" i="1"/>
  <c r="D66" i="1" l="1"/>
  <c r="D67" i="1"/>
  <c r="D49" i="1"/>
  <c r="D69" i="1" l="1"/>
  <c r="D71" i="1"/>
  <c r="D73" i="1" l="1"/>
  <c r="D72" i="1"/>
</calcChain>
</file>

<file path=xl/sharedStrings.xml><?xml version="1.0" encoding="utf-8"?>
<sst xmlns="http://schemas.openxmlformats.org/spreadsheetml/2006/main" count="167" uniqueCount="93">
  <si>
    <t>(Darba veids vai konstruktīvā elementa nosaukums)</t>
  </si>
  <si>
    <t>Pasūtītājs: Kandavas novada dome</t>
  </si>
  <si>
    <t>Objekta adrese : Objekta nosaukums :  "Vārpiņa", Vāne, Vānes pagasts, Kandavas novads</t>
  </si>
  <si>
    <t>Tāmes izmaksas ar PVN</t>
  </si>
  <si>
    <t>euro</t>
  </si>
  <si>
    <t>Vienības izmaksas</t>
  </si>
  <si>
    <t>Kopā uz visu apjomu</t>
  </si>
  <si>
    <t>Nr.p.k.</t>
  </si>
  <si>
    <t xml:space="preserve">                             Darba nosaukums</t>
  </si>
  <si>
    <t>Mērvienība</t>
  </si>
  <si>
    <t>Daudzums</t>
  </si>
  <si>
    <t>Laika norma (c/h).</t>
  </si>
  <si>
    <t>Darba samaksas likme (euro/h)</t>
  </si>
  <si>
    <t>Darba alga (euro)</t>
  </si>
  <si>
    <t>Materiāli (euro)</t>
  </si>
  <si>
    <t>Mehānismi (euro)</t>
  </si>
  <si>
    <t>Kopā (euro)</t>
  </si>
  <si>
    <t>Darbietilpība (c/h)</t>
  </si>
  <si>
    <t>Darba alga  (euro)</t>
  </si>
  <si>
    <t>Summa (euro)</t>
  </si>
  <si>
    <t>IEEJAS MEZGLA PĀRBŪVE</t>
  </si>
  <si>
    <t>Fasādes apdare</t>
  </si>
  <si>
    <t>Sastatņu montāža, īre, demontāža</t>
  </si>
  <si>
    <t>m2</t>
  </si>
  <si>
    <t>Siltumizolācijas montāža</t>
  </si>
  <si>
    <t>Akmens vate PAROC Lineo 100 mm</t>
  </si>
  <si>
    <t>Dībeļnaglas</t>
  </si>
  <si>
    <t>gab</t>
  </si>
  <si>
    <t>līmjava</t>
  </si>
  <si>
    <t>kg</t>
  </si>
  <si>
    <t>Armējošā sieta iestrāde</t>
  </si>
  <si>
    <t>Java</t>
  </si>
  <si>
    <t>Siets 2 k</t>
  </si>
  <si>
    <t>Fasādes apmešana</t>
  </si>
  <si>
    <t>Apmetums Sakret MRP-E</t>
  </si>
  <si>
    <t>grunts</t>
  </si>
  <si>
    <t>l</t>
  </si>
  <si>
    <t>Fasādes krāsošana</t>
  </si>
  <si>
    <t>krāsa</t>
  </si>
  <si>
    <t>Ieejas jumts</t>
  </si>
  <si>
    <t>Hidroizolācijas materiāla montaža</t>
  </si>
  <si>
    <t>Ruberoīds 2 kārtas</t>
  </si>
  <si>
    <t>Palīmateriāli</t>
  </si>
  <si>
    <t xml:space="preserve">Koka karkasa izveide </t>
  </si>
  <si>
    <t>Kokmateriāls 50x150</t>
  </si>
  <si>
    <t>m3</t>
  </si>
  <si>
    <t>Palīgmateriāli</t>
  </si>
  <si>
    <t>Akmens vates montāža karkasā</t>
  </si>
  <si>
    <t>Akmens vate 100 mm</t>
  </si>
  <si>
    <t>Vēja plēves montāža</t>
  </si>
  <si>
    <t>Plēve</t>
  </si>
  <si>
    <t>Stiprinājumi</t>
  </si>
  <si>
    <t>Latojuma montāža</t>
  </si>
  <si>
    <t>Kokmateriāls 50x30</t>
  </si>
  <si>
    <t>Dēļu klāja izveide</t>
  </si>
  <si>
    <t xml:space="preserve">Kokmateriāls </t>
  </si>
  <si>
    <t>Valcētā skārda profila montāža</t>
  </si>
  <si>
    <t>Valcprofils</t>
  </si>
  <si>
    <t>Esošā jumtiņa apakšējā daļas apdare (apmetums, krāsojums)</t>
  </si>
  <si>
    <t>Nosedzošā skārda profila montāža</t>
  </si>
  <si>
    <t>t.m</t>
  </si>
  <si>
    <t>Lāsenes montāža</t>
  </si>
  <si>
    <t>Jumtiņa piebūve</t>
  </si>
  <si>
    <t>Koka konstrukcijas izveide</t>
  </si>
  <si>
    <t>Kokmateriāls</t>
  </si>
  <si>
    <t>kompl</t>
  </si>
  <si>
    <t>Dēlīšu apšuvuma montāža</t>
  </si>
  <si>
    <t>Lietus ūdens tekne</t>
  </si>
  <si>
    <t>Lietus ūdens noteka</t>
  </si>
  <si>
    <t>Āra gaismekļa montāža</t>
  </si>
  <si>
    <t>Grīda</t>
  </si>
  <si>
    <t>Epoksīda pārklājuma izveide pandusam</t>
  </si>
  <si>
    <t xml:space="preserve">Virsizdevumi </t>
  </si>
  <si>
    <t xml:space="preserve">Peļņa </t>
  </si>
  <si>
    <t>Lokālā tāme 2. daļa</t>
  </si>
  <si>
    <t>Tāme sastādīta 2018. gada tirgus cenās.</t>
  </si>
  <si>
    <t>Objekta nosaukums :  Ieejas mezgla vienkāršotās atjaunošanas būvdarbi</t>
  </si>
  <si>
    <t>Tiešās izmaksas kopā t.sk. darba devēja soc. nodoklis</t>
  </si>
  <si>
    <t>%</t>
  </si>
  <si>
    <t>Kopā bez PVN</t>
  </si>
  <si>
    <t xml:space="preserve">Kopā </t>
  </si>
  <si>
    <t>Tāmi sastādīja _______________________</t>
  </si>
  <si>
    <t xml:space="preserve">                             vārds,uzvārds, sert.nr.</t>
  </si>
  <si>
    <t>Tāmi pārbaudīja ____________________</t>
  </si>
  <si>
    <t xml:space="preserve">            vārds,uzvārds,sert.nr.</t>
  </si>
  <si>
    <t>2018. gada ___.______________</t>
  </si>
  <si>
    <t>Pandusa izbūve</t>
  </si>
  <si>
    <t>Ārdurvis</t>
  </si>
  <si>
    <t>Demontāžas darbi</t>
  </si>
  <si>
    <t>Ārdurvju iebūve</t>
  </si>
  <si>
    <t>Panduss</t>
  </si>
  <si>
    <t>Betona lieveņa atjaunošana</t>
  </si>
  <si>
    <t>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</si>
</sst>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charset val="186"/>
      <scheme val="minor"/>
    </font>
    <font>
      <b/>
      <sz val="11"/>
      <name val="Arial"/>
      <family val="2"/>
      <charset val="186"/>
    </font>
    <font>
      <vertAlign val="superscript"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name val="Arial"/>
      <family val="2"/>
      <charset val="186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186"/>
    </font>
    <font>
      <sz val="10"/>
      <name val="Arial"/>
      <family val="2"/>
      <charset val="1"/>
    </font>
    <font>
      <b/>
      <sz val="9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 wrapText="1"/>
    </xf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vertical="center" wrapText="1"/>
    </xf>
    <xf numFmtId="164" fontId="8" fillId="0" borderId="2" xfId="0" quotePrefix="1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/>
    <xf numFmtId="10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0" fontId="13" fillId="0" borderId="2" xfId="0" applyNumberFormat="1" applyFont="1" applyBorder="1"/>
    <xf numFmtId="164" fontId="13" fillId="0" borderId="2" xfId="0" applyNumberFormat="1" applyFont="1" applyBorder="1"/>
    <xf numFmtId="164" fontId="4" fillId="0" borderId="2" xfId="0" applyNumberFormat="1" applyFont="1" applyBorder="1" applyAlignment="1">
      <alignment horizontal="center"/>
    </xf>
    <xf numFmtId="0" fontId="4" fillId="0" borderId="0" xfId="0" applyFont="1" applyBorder="1"/>
    <xf numFmtId="164" fontId="4" fillId="0" borderId="2" xfId="0" applyNumberFormat="1" applyFont="1" applyBorder="1"/>
    <xf numFmtId="164" fontId="1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0" fontId="15" fillId="0" borderId="0" xfId="0" applyFont="1"/>
    <xf numFmtId="0" fontId="4" fillId="0" borderId="2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</cellXfs>
  <cellStyles count="2">
    <cellStyle name="Normal" xfId="0" builtinId="0"/>
    <cellStyle name="Normal 19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"/>
  <sheetViews>
    <sheetView tabSelected="1" workbookViewId="0">
      <selection activeCell="B74" sqref="B74"/>
    </sheetView>
  </sheetViews>
  <sheetFormatPr defaultRowHeight="15" x14ac:dyDescent="0.25"/>
  <cols>
    <col min="2" max="2" width="55" customWidth="1"/>
  </cols>
  <sheetData>
    <row r="1" spans="1:15" x14ac:dyDescent="0.25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x14ac:dyDescent="0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1" t="s">
        <v>76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25.5" customHeight="1" x14ac:dyDescent="0.25">
      <c r="A8" s="2" t="s">
        <v>75</v>
      </c>
      <c r="B8" s="2"/>
      <c r="C8" s="2"/>
      <c r="D8" s="2"/>
      <c r="E8" s="2"/>
      <c r="F8" s="2"/>
      <c r="G8" s="2"/>
      <c r="H8" s="2"/>
      <c r="I8" s="2"/>
      <c r="J8" s="46" t="s">
        <v>3</v>
      </c>
      <c r="K8" s="2"/>
      <c r="L8" s="3"/>
      <c r="M8" s="1" t="s">
        <v>4</v>
      </c>
      <c r="N8" s="2"/>
      <c r="O8" s="2"/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4"/>
      <c r="B10" s="4"/>
      <c r="C10" s="4"/>
      <c r="D10" s="4"/>
      <c r="E10" s="59" t="s">
        <v>5</v>
      </c>
      <c r="F10" s="59"/>
      <c r="G10" s="59"/>
      <c r="H10" s="59"/>
      <c r="I10" s="59"/>
      <c r="J10" s="59"/>
      <c r="K10" s="59" t="s">
        <v>6</v>
      </c>
      <c r="L10" s="59"/>
      <c r="M10" s="59"/>
      <c r="N10" s="59"/>
      <c r="O10" s="59"/>
    </row>
    <row r="11" spans="1:15" ht="64.5" x14ac:dyDescent="0.25">
      <c r="A11" s="5" t="s">
        <v>7</v>
      </c>
      <c r="B11" s="6" t="s">
        <v>8</v>
      </c>
      <c r="C11" s="5" t="s">
        <v>9</v>
      </c>
      <c r="D11" s="5" t="s">
        <v>10</v>
      </c>
      <c r="E11" s="7" t="s">
        <v>11</v>
      </c>
      <c r="F11" s="7" t="s">
        <v>12</v>
      </c>
      <c r="G11" s="7" t="s">
        <v>13</v>
      </c>
      <c r="H11" s="7" t="s">
        <v>14</v>
      </c>
      <c r="I11" s="7" t="s">
        <v>15</v>
      </c>
      <c r="J11" s="7" t="s">
        <v>16</v>
      </c>
      <c r="K11" s="7" t="s">
        <v>17</v>
      </c>
      <c r="L11" s="7" t="s">
        <v>18</v>
      </c>
      <c r="M11" s="7" t="s">
        <v>14</v>
      </c>
      <c r="N11" s="7" t="s">
        <v>15</v>
      </c>
      <c r="O11" s="7" t="s">
        <v>19</v>
      </c>
    </row>
    <row r="12" spans="1:15" x14ac:dyDescent="0.25">
      <c r="A12" s="8">
        <v>1</v>
      </c>
      <c r="B12" s="8">
        <v>2</v>
      </c>
      <c r="C12" s="8">
        <f>B12+1</f>
        <v>3</v>
      </c>
      <c r="D12" s="8">
        <f t="shared" ref="D12:O12" si="0">C12+1</f>
        <v>4</v>
      </c>
      <c r="E12" s="8">
        <f t="shared" si="0"/>
        <v>5</v>
      </c>
      <c r="F12" s="8">
        <f t="shared" si="0"/>
        <v>6</v>
      </c>
      <c r="G12" s="8">
        <f t="shared" si="0"/>
        <v>7</v>
      </c>
      <c r="H12" s="8">
        <f t="shared" si="0"/>
        <v>8</v>
      </c>
      <c r="I12" s="8">
        <f t="shared" si="0"/>
        <v>9</v>
      </c>
      <c r="J12" s="8">
        <f t="shared" si="0"/>
        <v>10</v>
      </c>
      <c r="K12" s="8">
        <f t="shared" si="0"/>
        <v>11</v>
      </c>
      <c r="L12" s="8">
        <f t="shared" si="0"/>
        <v>12</v>
      </c>
      <c r="M12" s="8">
        <f t="shared" si="0"/>
        <v>13</v>
      </c>
      <c r="N12" s="8">
        <f t="shared" si="0"/>
        <v>14</v>
      </c>
      <c r="O12" s="8">
        <f t="shared" si="0"/>
        <v>15</v>
      </c>
    </row>
    <row r="13" spans="1:15" x14ac:dyDescent="0.25">
      <c r="A13" s="9"/>
      <c r="B13" s="10" t="s">
        <v>20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x14ac:dyDescent="0.25">
      <c r="A14" s="11">
        <v>1</v>
      </c>
      <c r="B14" s="12" t="s">
        <v>21</v>
      </c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x14ac:dyDescent="0.25">
      <c r="A15" s="11">
        <f t="shared" ref="A15:A80" si="1">A14+1</f>
        <v>2</v>
      </c>
      <c r="B15" s="16" t="s">
        <v>22</v>
      </c>
      <c r="C15" s="17" t="s">
        <v>23</v>
      </c>
      <c r="D15" s="15">
        <f>D16</f>
        <v>17.5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x14ac:dyDescent="0.25">
      <c r="A16" s="11">
        <f t="shared" si="1"/>
        <v>3</v>
      </c>
      <c r="B16" s="16" t="s">
        <v>24</v>
      </c>
      <c r="C16" s="17" t="s">
        <v>23</v>
      </c>
      <c r="D16" s="15">
        <v>17.5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x14ac:dyDescent="0.25">
      <c r="A17" s="11">
        <f t="shared" si="1"/>
        <v>4</v>
      </c>
      <c r="B17" s="49" t="s">
        <v>25</v>
      </c>
      <c r="C17" s="18" t="s">
        <v>23</v>
      </c>
      <c r="D17" s="15">
        <f>D16*1.2</f>
        <v>21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x14ac:dyDescent="0.25">
      <c r="A18" s="11">
        <f t="shared" si="1"/>
        <v>5</v>
      </c>
      <c r="B18" s="49" t="s">
        <v>26</v>
      </c>
      <c r="C18" s="19" t="s">
        <v>27</v>
      </c>
      <c r="D18" s="15">
        <f>ROUND(D16*5,0)</f>
        <v>88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x14ac:dyDescent="0.25">
      <c r="A19" s="11">
        <f t="shared" si="1"/>
        <v>6</v>
      </c>
      <c r="B19" s="49" t="s">
        <v>28</v>
      </c>
      <c r="C19" s="19" t="s">
        <v>29</v>
      </c>
      <c r="D19" s="15">
        <f>D16*5</f>
        <v>87.5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x14ac:dyDescent="0.25">
      <c r="A20" s="11">
        <f t="shared" si="1"/>
        <v>7</v>
      </c>
      <c r="B20" s="16" t="s">
        <v>30</v>
      </c>
      <c r="C20" s="20" t="s">
        <v>23</v>
      </c>
      <c r="D20" s="21">
        <f>D16</f>
        <v>17.5</v>
      </c>
      <c r="E20" s="15"/>
      <c r="F20" s="15"/>
      <c r="G20" s="22"/>
      <c r="H20" s="22"/>
      <c r="I20" s="22"/>
      <c r="J20" s="15"/>
      <c r="K20" s="15"/>
      <c r="L20" s="15"/>
      <c r="M20" s="15"/>
      <c r="N20" s="15"/>
      <c r="O20" s="15"/>
    </row>
    <row r="21" spans="1:15" x14ac:dyDescent="0.25">
      <c r="A21" s="11">
        <f t="shared" si="1"/>
        <v>8</v>
      </c>
      <c r="B21" s="49" t="s">
        <v>31</v>
      </c>
      <c r="C21" s="20" t="s">
        <v>29</v>
      </c>
      <c r="D21" s="21">
        <f>D20*5</f>
        <v>87.5</v>
      </c>
      <c r="E21" s="15"/>
      <c r="F21" s="15"/>
      <c r="G21" s="22"/>
      <c r="H21" s="22"/>
      <c r="I21" s="22"/>
      <c r="J21" s="15"/>
      <c r="K21" s="15"/>
      <c r="L21" s="15"/>
      <c r="M21" s="15"/>
      <c r="N21" s="15"/>
      <c r="O21" s="15"/>
    </row>
    <row r="22" spans="1:15" x14ac:dyDescent="0.25">
      <c r="A22" s="11">
        <f t="shared" si="1"/>
        <v>9</v>
      </c>
      <c r="B22" s="49" t="s">
        <v>32</v>
      </c>
      <c r="C22" s="20" t="s">
        <v>23</v>
      </c>
      <c r="D22" s="21">
        <f>D20*1.15</f>
        <v>20.125</v>
      </c>
      <c r="E22" s="15"/>
      <c r="F22" s="15"/>
      <c r="G22" s="22"/>
      <c r="H22" s="22"/>
      <c r="I22" s="22"/>
      <c r="J22" s="15"/>
      <c r="K22" s="15"/>
      <c r="L22" s="15"/>
      <c r="M22" s="15"/>
      <c r="N22" s="15"/>
      <c r="O22" s="15"/>
    </row>
    <row r="23" spans="1:15" x14ac:dyDescent="0.25">
      <c r="A23" s="11">
        <f t="shared" si="1"/>
        <v>10</v>
      </c>
      <c r="B23" s="23" t="s">
        <v>33</v>
      </c>
      <c r="C23" s="20" t="s">
        <v>23</v>
      </c>
      <c r="D23" s="21">
        <f>D20</f>
        <v>17.5</v>
      </c>
      <c r="E23" s="15"/>
      <c r="F23" s="15"/>
      <c r="G23" s="22"/>
      <c r="H23" s="22"/>
      <c r="I23" s="22"/>
      <c r="J23" s="15"/>
      <c r="K23" s="15"/>
      <c r="L23" s="15"/>
      <c r="M23" s="15"/>
      <c r="N23" s="15"/>
      <c r="O23" s="15"/>
    </row>
    <row r="24" spans="1:15" x14ac:dyDescent="0.25">
      <c r="A24" s="11">
        <f t="shared" si="1"/>
        <v>11</v>
      </c>
      <c r="B24" s="49" t="s">
        <v>34</v>
      </c>
      <c r="C24" s="20" t="s">
        <v>29</v>
      </c>
      <c r="D24" s="21">
        <f>D23*3</f>
        <v>52.5</v>
      </c>
      <c r="E24" s="15"/>
      <c r="F24" s="15"/>
      <c r="G24" s="22"/>
      <c r="H24" s="22"/>
      <c r="I24" s="22"/>
      <c r="J24" s="15"/>
      <c r="K24" s="15"/>
      <c r="L24" s="15"/>
      <c r="M24" s="15"/>
      <c r="N24" s="15"/>
      <c r="O24" s="15"/>
    </row>
    <row r="25" spans="1:15" x14ac:dyDescent="0.25">
      <c r="A25" s="11">
        <f t="shared" si="1"/>
        <v>12</v>
      </c>
      <c r="B25" s="49" t="s">
        <v>35</v>
      </c>
      <c r="C25" s="20" t="s">
        <v>36</v>
      </c>
      <c r="D25" s="21">
        <f>D23*0.2</f>
        <v>3.5</v>
      </c>
      <c r="E25" s="15"/>
      <c r="F25" s="15"/>
      <c r="G25" s="22"/>
      <c r="H25" s="22"/>
      <c r="I25" s="22"/>
      <c r="J25" s="15"/>
      <c r="K25" s="15"/>
      <c r="L25" s="15"/>
      <c r="M25" s="15"/>
      <c r="N25" s="15"/>
      <c r="O25" s="15"/>
    </row>
    <row r="26" spans="1:15" x14ac:dyDescent="0.25">
      <c r="A26" s="11">
        <f t="shared" si="1"/>
        <v>13</v>
      </c>
      <c r="B26" s="23" t="s">
        <v>37</v>
      </c>
      <c r="C26" s="20" t="s">
        <v>23</v>
      </c>
      <c r="D26" s="21">
        <f>D20</f>
        <v>17.5</v>
      </c>
      <c r="E26" s="15"/>
      <c r="F26" s="15"/>
      <c r="G26" s="22"/>
      <c r="H26" s="22"/>
      <c r="I26" s="22"/>
      <c r="J26" s="15"/>
      <c r="K26" s="15"/>
      <c r="L26" s="15"/>
      <c r="M26" s="15"/>
      <c r="N26" s="15"/>
      <c r="O26" s="15"/>
    </row>
    <row r="27" spans="1:15" x14ac:dyDescent="0.25">
      <c r="A27" s="11">
        <f t="shared" si="1"/>
        <v>14</v>
      </c>
      <c r="B27" s="49" t="s">
        <v>38</v>
      </c>
      <c r="C27" s="20" t="s">
        <v>36</v>
      </c>
      <c r="D27" s="21">
        <f>D26*0.4</f>
        <v>7</v>
      </c>
      <c r="E27" s="15"/>
      <c r="F27" s="15"/>
      <c r="G27" s="22"/>
      <c r="H27" s="22"/>
      <c r="I27" s="22"/>
      <c r="J27" s="15"/>
      <c r="K27" s="15"/>
      <c r="L27" s="15"/>
      <c r="M27" s="15"/>
      <c r="N27" s="15"/>
      <c r="O27" s="15"/>
    </row>
    <row r="28" spans="1:15" x14ac:dyDescent="0.25">
      <c r="A28" s="11">
        <f t="shared" si="1"/>
        <v>15</v>
      </c>
      <c r="B28" s="49" t="s">
        <v>35</v>
      </c>
      <c r="C28" s="20" t="s">
        <v>36</v>
      </c>
      <c r="D28" s="21">
        <f>D26*0.2</f>
        <v>3.5</v>
      </c>
      <c r="E28" s="15"/>
      <c r="F28" s="15"/>
      <c r="G28" s="22"/>
      <c r="H28" s="22"/>
      <c r="I28" s="22"/>
      <c r="J28" s="15"/>
      <c r="K28" s="15"/>
      <c r="L28" s="15"/>
      <c r="M28" s="15"/>
      <c r="N28" s="15"/>
      <c r="O28" s="15"/>
    </row>
    <row r="29" spans="1:15" x14ac:dyDescent="0.25">
      <c r="A29" s="11">
        <v>16</v>
      </c>
      <c r="B29" s="23" t="s">
        <v>91</v>
      </c>
      <c r="C29" s="20" t="s">
        <v>27</v>
      </c>
      <c r="D29" s="21">
        <v>1</v>
      </c>
      <c r="E29" s="15"/>
      <c r="F29" s="15"/>
      <c r="G29" s="22"/>
      <c r="H29" s="22"/>
      <c r="I29" s="22"/>
      <c r="J29" s="15"/>
      <c r="K29" s="15"/>
      <c r="L29" s="15"/>
      <c r="M29" s="15"/>
      <c r="N29" s="15"/>
      <c r="O29" s="15"/>
    </row>
    <row r="30" spans="1:15" x14ac:dyDescent="0.25">
      <c r="A30" s="11">
        <v>17</v>
      </c>
      <c r="B30" s="24" t="s">
        <v>87</v>
      </c>
      <c r="C30" s="20"/>
      <c r="D30" s="21"/>
      <c r="E30" s="15"/>
      <c r="F30" s="15"/>
      <c r="G30" s="22"/>
      <c r="H30" s="22"/>
      <c r="I30" s="22"/>
      <c r="J30" s="15"/>
      <c r="K30" s="15"/>
      <c r="L30" s="15"/>
      <c r="M30" s="15"/>
      <c r="N30" s="15"/>
      <c r="O30" s="15"/>
    </row>
    <row r="31" spans="1:15" x14ac:dyDescent="0.25">
      <c r="A31" s="11">
        <v>18</v>
      </c>
      <c r="B31" s="23" t="s">
        <v>88</v>
      </c>
      <c r="C31" s="20" t="s">
        <v>65</v>
      </c>
      <c r="D31" s="21">
        <v>1</v>
      </c>
      <c r="E31" s="15"/>
      <c r="F31" s="15"/>
      <c r="G31" s="22"/>
      <c r="H31" s="22"/>
      <c r="I31" s="22"/>
      <c r="J31" s="15"/>
      <c r="K31" s="15"/>
      <c r="L31" s="15"/>
      <c r="M31" s="15"/>
      <c r="N31" s="15"/>
      <c r="O31" s="15"/>
    </row>
    <row r="32" spans="1:15" x14ac:dyDescent="0.25">
      <c r="A32" s="11">
        <v>19</v>
      </c>
      <c r="B32" s="23" t="s">
        <v>89</v>
      </c>
      <c r="C32" s="20" t="s">
        <v>65</v>
      </c>
      <c r="D32" s="21" t="s">
        <v>92</v>
      </c>
      <c r="E32" s="15"/>
      <c r="F32" s="15"/>
      <c r="G32" s="22"/>
      <c r="H32" s="22"/>
      <c r="I32" s="22"/>
      <c r="J32" s="15"/>
      <c r="K32" s="15"/>
      <c r="L32" s="15"/>
      <c r="M32" s="15"/>
      <c r="N32" s="15"/>
      <c r="O32" s="15"/>
    </row>
    <row r="33" spans="1:15" x14ac:dyDescent="0.25">
      <c r="A33" s="11">
        <v>20</v>
      </c>
      <c r="B33" s="24" t="s">
        <v>39</v>
      </c>
      <c r="C33" s="17"/>
      <c r="D33" s="2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5">
      <c r="A34" s="11">
        <v>21</v>
      </c>
      <c r="B34" s="23" t="s">
        <v>40</v>
      </c>
      <c r="C34" s="17" t="s">
        <v>23</v>
      </c>
      <c r="D34" s="25">
        <v>5.3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5">
      <c r="A35" s="11">
        <v>22</v>
      </c>
      <c r="B35" s="49" t="s">
        <v>41</v>
      </c>
      <c r="C35" s="17" t="s">
        <v>23</v>
      </c>
      <c r="D35" s="25">
        <f>D34*1.2</f>
        <v>6.3599999999999994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5">
      <c r="A36" s="11">
        <v>23</v>
      </c>
      <c r="B36" s="49" t="s">
        <v>42</v>
      </c>
      <c r="C36" s="17" t="s">
        <v>23</v>
      </c>
      <c r="D36" s="15">
        <f>D34</f>
        <v>5.3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5">
      <c r="A37" s="11">
        <f t="shared" si="1"/>
        <v>24</v>
      </c>
      <c r="B37" s="26" t="s">
        <v>43</v>
      </c>
      <c r="C37" s="17" t="s">
        <v>23</v>
      </c>
      <c r="D37" s="27">
        <f>D34</f>
        <v>5.3</v>
      </c>
      <c r="E37" s="15"/>
      <c r="F37" s="15"/>
      <c r="G37" s="27"/>
      <c r="H37" s="27"/>
      <c r="I37" s="27"/>
      <c r="J37" s="15"/>
      <c r="K37" s="15"/>
      <c r="L37" s="15"/>
      <c r="M37" s="15"/>
      <c r="N37" s="15"/>
      <c r="O37" s="15"/>
    </row>
    <row r="38" spans="1:15" x14ac:dyDescent="0.25">
      <c r="A38" s="11">
        <f t="shared" si="1"/>
        <v>25</v>
      </c>
      <c r="B38" s="50" t="s">
        <v>44</v>
      </c>
      <c r="C38" s="17" t="s">
        <v>45</v>
      </c>
      <c r="D38" s="27">
        <f>1/0.6*0.05*0.15*1.3*D37</f>
        <v>8.6124999999999993E-2</v>
      </c>
      <c r="E38" s="15"/>
      <c r="F38" s="15"/>
      <c r="G38" s="27"/>
      <c r="H38" s="27"/>
      <c r="I38" s="27"/>
      <c r="J38" s="15"/>
      <c r="K38" s="15"/>
      <c r="L38" s="15"/>
      <c r="M38" s="15"/>
      <c r="N38" s="15"/>
      <c r="O38" s="15"/>
    </row>
    <row r="39" spans="1:15" x14ac:dyDescent="0.25">
      <c r="A39" s="11">
        <f t="shared" si="1"/>
        <v>26</v>
      </c>
      <c r="B39" s="50" t="s">
        <v>46</v>
      </c>
      <c r="C39" s="17" t="s">
        <v>23</v>
      </c>
      <c r="D39" s="27">
        <f>D37</f>
        <v>5.3</v>
      </c>
      <c r="E39" s="15"/>
      <c r="F39" s="15"/>
      <c r="G39" s="27"/>
      <c r="H39" s="27"/>
      <c r="I39" s="27"/>
      <c r="J39" s="15"/>
      <c r="K39" s="15"/>
      <c r="L39" s="15"/>
      <c r="M39" s="15"/>
      <c r="N39" s="15"/>
      <c r="O39" s="15"/>
    </row>
    <row r="40" spans="1:15" x14ac:dyDescent="0.25">
      <c r="A40" s="11">
        <f t="shared" si="1"/>
        <v>27</v>
      </c>
      <c r="B40" s="26" t="s">
        <v>47</v>
      </c>
      <c r="C40" s="17" t="s">
        <v>23</v>
      </c>
      <c r="D40" s="27">
        <f>D34</f>
        <v>5.3</v>
      </c>
      <c r="E40" s="15"/>
      <c r="F40" s="15"/>
      <c r="G40" s="27"/>
      <c r="H40" s="27"/>
      <c r="I40" s="27"/>
      <c r="J40" s="15"/>
      <c r="K40" s="15"/>
      <c r="L40" s="15"/>
      <c r="M40" s="15"/>
      <c r="N40" s="15"/>
      <c r="O40" s="15"/>
    </row>
    <row r="41" spans="1:15" x14ac:dyDescent="0.25">
      <c r="A41" s="11">
        <f t="shared" si="1"/>
        <v>28</v>
      </c>
      <c r="B41" s="50" t="s">
        <v>48</v>
      </c>
      <c r="C41" s="17" t="s">
        <v>23</v>
      </c>
      <c r="D41" s="27">
        <f>D40*1.1</f>
        <v>5.83</v>
      </c>
      <c r="E41" s="15"/>
      <c r="F41" s="15"/>
      <c r="G41" s="27"/>
      <c r="H41" s="27"/>
      <c r="I41" s="27"/>
      <c r="J41" s="15"/>
      <c r="K41" s="15"/>
      <c r="L41" s="15"/>
      <c r="M41" s="15"/>
      <c r="N41" s="15"/>
      <c r="O41" s="15"/>
    </row>
    <row r="42" spans="1:15" x14ac:dyDescent="0.25">
      <c r="A42" s="11">
        <f t="shared" si="1"/>
        <v>29</v>
      </c>
      <c r="B42" s="26" t="s">
        <v>49</v>
      </c>
      <c r="C42" s="17" t="s">
        <v>23</v>
      </c>
      <c r="D42" s="28">
        <f>D34</f>
        <v>5.3</v>
      </c>
      <c r="E42" s="15"/>
      <c r="F42" s="15"/>
      <c r="G42" s="27"/>
      <c r="H42" s="27"/>
      <c r="I42" s="27"/>
      <c r="J42" s="15"/>
      <c r="K42" s="15"/>
      <c r="L42" s="15"/>
      <c r="M42" s="15"/>
      <c r="N42" s="15"/>
      <c r="O42" s="15"/>
    </row>
    <row r="43" spans="1:15" x14ac:dyDescent="0.25">
      <c r="A43" s="11">
        <f t="shared" si="1"/>
        <v>30</v>
      </c>
      <c r="B43" s="50" t="s">
        <v>50</v>
      </c>
      <c r="C43" s="17" t="s">
        <v>23</v>
      </c>
      <c r="D43" s="27">
        <f>D42*1.2</f>
        <v>6.3599999999999994</v>
      </c>
      <c r="E43" s="15"/>
      <c r="F43" s="15"/>
      <c r="G43" s="27"/>
      <c r="H43" s="27"/>
      <c r="I43" s="27"/>
      <c r="J43" s="15"/>
      <c r="K43" s="15"/>
      <c r="L43" s="15"/>
      <c r="M43" s="15"/>
      <c r="N43" s="15"/>
      <c r="O43" s="15"/>
    </row>
    <row r="44" spans="1:15" x14ac:dyDescent="0.25">
      <c r="A44" s="11">
        <f t="shared" si="1"/>
        <v>31</v>
      </c>
      <c r="B44" s="50" t="s">
        <v>51</v>
      </c>
      <c r="C44" s="17" t="s">
        <v>23</v>
      </c>
      <c r="D44" s="27">
        <f>D42</f>
        <v>5.3</v>
      </c>
      <c r="E44" s="15"/>
      <c r="F44" s="15"/>
      <c r="G44" s="27"/>
      <c r="H44" s="27"/>
      <c r="I44" s="27"/>
      <c r="J44" s="15"/>
      <c r="K44" s="15"/>
      <c r="L44" s="15"/>
      <c r="M44" s="15"/>
      <c r="N44" s="15"/>
      <c r="O44" s="15"/>
    </row>
    <row r="45" spans="1:15" x14ac:dyDescent="0.25">
      <c r="A45" s="11">
        <f t="shared" si="1"/>
        <v>32</v>
      </c>
      <c r="B45" s="26" t="s">
        <v>52</v>
      </c>
      <c r="C45" s="17" t="s">
        <v>23</v>
      </c>
      <c r="D45" s="27">
        <f>D42</f>
        <v>5.3</v>
      </c>
      <c r="E45" s="15"/>
      <c r="F45" s="15"/>
      <c r="G45" s="27"/>
      <c r="H45" s="27"/>
      <c r="I45" s="27"/>
      <c r="J45" s="15"/>
      <c r="K45" s="15"/>
      <c r="L45" s="15"/>
      <c r="M45" s="15"/>
      <c r="N45" s="15"/>
      <c r="O45" s="15"/>
    </row>
    <row r="46" spans="1:15" x14ac:dyDescent="0.25">
      <c r="A46" s="11">
        <f t="shared" si="1"/>
        <v>33</v>
      </c>
      <c r="B46" s="50" t="s">
        <v>53</v>
      </c>
      <c r="C46" s="17" t="s">
        <v>45</v>
      </c>
      <c r="D46" s="27">
        <f>1/0.4*0.05*0.03*1.3*D45</f>
        <v>2.5837499999999999E-2</v>
      </c>
      <c r="E46" s="15"/>
      <c r="F46" s="15"/>
      <c r="G46" s="27"/>
      <c r="H46" s="27"/>
      <c r="I46" s="27"/>
      <c r="J46" s="15"/>
      <c r="K46" s="15"/>
      <c r="L46" s="15"/>
      <c r="M46" s="15"/>
      <c r="N46" s="15"/>
      <c r="O46" s="15"/>
    </row>
    <row r="47" spans="1:15" x14ac:dyDescent="0.25">
      <c r="A47" s="11">
        <f t="shared" si="1"/>
        <v>34</v>
      </c>
      <c r="B47" s="50" t="s">
        <v>46</v>
      </c>
      <c r="C47" s="17" t="s">
        <v>23</v>
      </c>
      <c r="D47" s="27">
        <f>D45</f>
        <v>5.3</v>
      </c>
      <c r="E47" s="15"/>
      <c r="F47" s="15"/>
      <c r="G47" s="27"/>
      <c r="H47" s="27"/>
      <c r="I47" s="27"/>
      <c r="J47" s="15"/>
      <c r="K47" s="15"/>
      <c r="L47" s="15"/>
      <c r="M47" s="15"/>
      <c r="N47" s="15"/>
      <c r="O47" s="15"/>
    </row>
    <row r="48" spans="1:15" x14ac:dyDescent="0.25">
      <c r="A48" s="11">
        <f t="shared" si="1"/>
        <v>35</v>
      </c>
      <c r="B48" s="26" t="s">
        <v>54</v>
      </c>
      <c r="C48" s="17" t="s">
        <v>23</v>
      </c>
      <c r="D48" s="27">
        <f>D34</f>
        <v>5.3</v>
      </c>
      <c r="E48" s="15"/>
      <c r="F48" s="15"/>
      <c r="G48" s="27"/>
      <c r="H48" s="27"/>
      <c r="I48" s="27"/>
      <c r="J48" s="15"/>
      <c r="K48" s="15"/>
      <c r="L48" s="15"/>
      <c r="M48" s="15"/>
      <c r="N48" s="15"/>
      <c r="O48" s="15"/>
    </row>
    <row r="49" spans="1:15" x14ac:dyDescent="0.25">
      <c r="A49" s="11">
        <f t="shared" si="1"/>
        <v>36</v>
      </c>
      <c r="B49" s="50" t="s">
        <v>55</v>
      </c>
      <c r="C49" s="17" t="s">
        <v>45</v>
      </c>
      <c r="D49" s="27">
        <f>D47*0.025</f>
        <v>0.13250000000000001</v>
      </c>
      <c r="E49" s="15"/>
      <c r="F49" s="15"/>
      <c r="G49" s="27"/>
      <c r="H49" s="27"/>
      <c r="I49" s="27"/>
      <c r="J49" s="15"/>
      <c r="K49" s="15"/>
      <c r="L49" s="15"/>
      <c r="M49" s="15"/>
      <c r="N49" s="15"/>
      <c r="O49" s="15"/>
    </row>
    <row r="50" spans="1:15" x14ac:dyDescent="0.25">
      <c r="A50" s="11">
        <f t="shared" si="1"/>
        <v>37</v>
      </c>
      <c r="B50" s="50" t="s">
        <v>46</v>
      </c>
      <c r="C50" s="17" t="s">
        <v>23</v>
      </c>
      <c r="D50" s="27">
        <f>D48</f>
        <v>5.3</v>
      </c>
      <c r="E50" s="15"/>
      <c r="F50" s="15"/>
      <c r="G50" s="27"/>
      <c r="H50" s="27"/>
      <c r="I50" s="27"/>
      <c r="J50" s="15"/>
      <c r="K50" s="15"/>
      <c r="L50" s="15"/>
      <c r="M50" s="15"/>
      <c r="N50" s="15"/>
      <c r="O50" s="15"/>
    </row>
    <row r="51" spans="1:15" x14ac:dyDescent="0.25">
      <c r="A51" s="11">
        <f t="shared" si="1"/>
        <v>38</v>
      </c>
      <c r="B51" s="26" t="s">
        <v>56</v>
      </c>
      <c r="C51" s="17" t="s">
        <v>23</v>
      </c>
      <c r="D51" s="27">
        <f>D34</f>
        <v>5.3</v>
      </c>
      <c r="E51" s="15"/>
      <c r="F51" s="15"/>
      <c r="G51" s="27"/>
      <c r="H51" s="27"/>
      <c r="I51" s="27"/>
      <c r="J51" s="15"/>
      <c r="K51" s="15"/>
      <c r="L51" s="15"/>
      <c r="M51" s="15"/>
      <c r="N51" s="15"/>
      <c r="O51" s="15"/>
    </row>
    <row r="52" spans="1:15" x14ac:dyDescent="0.25">
      <c r="A52" s="11">
        <f t="shared" si="1"/>
        <v>39</v>
      </c>
      <c r="B52" s="50" t="s">
        <v>57</v>
      </c>
      <c r="C52" s="17" t="s">
        <v>23</v>
      </c>
      <c r="D52" s="27">
        <f>D51*1.2</f>
        <v>6.3599999999999994</v>
      </c>
      <c r="E52" s="15"/>
      <c r="F52" s="15"/>
      <c r="G52" s="27"/>
      <c r="H52" s="27"/>
      <c r="I52" s="27"/>
      <c r="J52" s="15"/>
      <c r="K52" s="15"/>
      <c r="L52" s="15"/>
      <c r="M52" s="15"/>
      <c r="N52" s="15"/>
      <c r="O52" s="15"/>
    </row>
    <row r="53" spans="1:15" x14ac:dyDescent="0.25">
      <c r="A53" s="11">
        <f t="shared" si="1"/>
        <v>40</v>
      </c>
      <c r="B53" s="51" t="s">
        <v>46</v>
      </c>
      <c r="C53" s="17" t="s">
        <v>23</v>
      </c>
      <c r="D53" s="15">
        <f>D51</f>
        <v>5.3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x14ac:dyDescent="0.25">
      <c r="A54" s="11">
        <f t="shared" si="1"/>
        <v>41</v>
      </c>
      <c r="B54" s="29" t="s">
        <v>58</v>
      </c>
      <c r="C54" s="17" t="s">
        <v>23</v>
      </c>
      <c r="D54" s="15">
        <v>5.3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x14ac:dyDescent="0.25">
      <c r="A55" s="11">
        <f t="shared" si="1"/>
        <v>42</v>
      </c>
      <c r="B55" s="30" t="s">
        <v>59</v>
      </c>
      <c r="C55" s="17" t="s">
        <v>60</v>
      </c>
      <c r="D55" s="15">
        <v>2.2999999999999998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x14ac:dyDescent="0.25">
      <c r="A56" s="11">
        <f t="shared" si="1"/>
        <v>43</v>
      </c>
      <c r="B56" s="30" t="s">
        <v>61</v>
      </c>
      <c r="C56" s="17" t="s">
        <v>60</v>
      </c>
      <c r="D56" s="15">
        <v>2.2999999999999998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x14ac:dyDescent="0.25">
      <c r="A57" s="11">
        <f t="shared" si="1"/>
        <v>44</v>
      </c>
      <c r="B57" s="52" t="s">
        <v>62</v>
      </c>
      <c r="C57" s="17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x14ac:dyDescent="0.25">
      <c r="A58" s="11">
        <f t="shared" si="1"/>
        <v>45</v>
      </c>
      <c r="B58" s="30" t="s">
        <v>63</v>
      </c>
      <c r="C58" s="17" t="s">
        <v>23</v>
      </c>
      <c r="D58" s="15">
        <v>3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x14ac:dyDescent="0.25">
      <c r="A59" s="11">
        <f t="shared" si="1"/>
        <v>46</v>
      </c>
      <c r="B59" s="53" t="s">
        <v>64</v>
      </c>
      <c r="C59" s="17" t="s">
        <v>45</v>
      </c>
      <c r="D59" s="15">
        <v>0.1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x14ac:dyDescent="0.25">
      <c r="A60" s="11">
        <f t="shared" si="1"/>
        <v>47</v>
      </c>
      <c r="B60" s="53" t="s">
        <v>46</v>
      </c>
      <c r="C60" s="17" t="s">
        <v>65</v>
      </c>
      <c r="D60" s="15">
        <v>1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x14ac:dyDescent="0.25">
      <c r="A61" s="11">
        <f t="shared" si="1"/>
        <v>48</v>
      </c>
      <c r="B61" s="30" t="s">
        <v>66</v>
      </c>
      <c r="C61" s="17" t="s">
        <v>23</v>
      </c>
      <c r="D61" s="15">
        <v>3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x14ac:dyDescent="0.25">
      <c r="A62" s="11">
        <f t="shared" si="1"/>
        <v>49</v>
      </c>
      <c r="B62" s="26" t="s">
        <v>49</v>
      </c>
      <c r="C62" s="17" t="s">
        <v>23</v>
      </c>
      <c r="D62" s="28">
        <f>D58</f>
        <v>3</v>
      </c>
      <c r="E62" s="15"/>
      <c r="F62" s="15"/>
      <c r="G62" s="27"/>
      <c r="H62" s="27"/>
      <c r="I62" s="27"/>
      <c r="J62" s="15"/>
      <c r="K62" s="15"/>
      <c r="L62" s="15"/>
      <c r="M62" s="15"/>
      <c r="N62" s="15"/>
      <c r="O62" s="15"/>
    </row>
    <row r="63" spans="1:15" x14ac:dyDescent="0.25">
      <c r="A63" s="11">
        <f t="shared" si="1"/>
        <v>50</v>
      </c>
      <c r="B63" s="50" t="s">
        <v>50</v>
      </c>
      <c r="C63" s="17" t="s">
        <v>23</v>
      </c>
      <c r="D63" s="27">
        <f>D62*1.2</f>
        <v>3.5999999999999996</v>
      </c>
      <c r="E63" s="15"/>
      <c r="F63" s="15"/>
      <c r="G63" s="27"/>
      <c r="H63" s="27"/>
      <c r="I63" s="27"/>
      <c r="J63" s="15"/>
      <c r="K63" s="15"/>
      <c r="L63" s="15"/>
      <c r="M63" s="15"/>
      <c r="N63" s="15"/>
      <c r="O63" s="15"/>
    </row>
    <row r="64" spans="1:15" x14ac:dyDescent="0.25">
      <c r="A64" s="11">
        <f t="shared" si="1"/>
        <v>51</v>
      </c>
      <c r="B64" s="50" t="s">
        <v>51</v>
      </c>
      <c r="C64" s="17" t="s">
        <v>23</v>
      </c>
      <c r="D64" s="27">
        <f>D62</f>
        <v>3</v>
      </c>
      <c r="E64" s="15"/>
      <c r="F64" s="15"/>
      <c r="G64" s="27"/>
      <c r="H64" s="27"/>
      <c r="I64" s="27"/>
      <c r="J64" s="15"/>
      <c r="K64" s="15"/>
      <c r="L64" s="15"/>
      <c r="M64" s="15"/>
      <c r="N64" s="15"/>
      <c r="O64" s="15"/>
    </row>
    <row r="65" spans="1:15" x14ac:dyDescent="0.25">
      <c r="A65" s="11">
        <f t="shared" si="1"/>
        <v>52</v>
      </c>
      <c r="B65" s="26" t="s">
        <v>52</v>
      </c>
      <c r="C65" s="17" t="s">
        <v>23</v>
      </c>
      <c r="D65" s="27">
        <f>D62</f>
        <v>3</v>
      </c>
      <c r="E65" s="15"/>
      <c r="F65" s="15"/>
      <c r="G65" s="27"/>
      <c r="H65" s="27"/>
      <c r="I65" s="27"/>
      <c r="J65" s="15"/>
      <c r="K65" s="15"/>
      <c r="L65" s="15"/>
      <c r="M65" s="15"/>
      <c r="N65" s="15"/>
      <c r="O65" s="15"/>
    </row>
    <row r="66" spans="1:15" x14ac:dyDescent="0.25">
      <c r="A66" s="11">
        <f t="shared" si="1"/>
        <v>53</v>
      </c>
      <c r="B66" s="50" t="s">
        <v>53</v>
      </c>
      <c r="C66" s="17" t="s">
        <v>45</v>
      </c>
      <c r="D66" s="27">
        <f>1/0.4*0.05*0.03*1.3*D65</f>
        <v>1.4624999999999999E-2</v>
      </c>
      <c r="E66" s="15"/>
      <c r="F66" s="15"/>
      <c r="G66" s="27"/>
      <c r="H66" s="27"/>
      <c r="I66" s="27"/>
      <c r="J66" s="15"/>
      <c r="K66" s="15"/>
      <c r="L66" s="15"/>
      <c r="M66" s="15"/>
      <c r="N66" s="15"/>
      <c r="O66" s="15"/>
    </row>
    <row r="67" spans="1:15" x14ac:dyDescent="0.25">
      <c r="A67" s="11">
        <f t="shared" si="1"/>
        <v>54</v>
      </c>
      <c r="B67" s="50" t="s">
        <v>46</v>
      </c>
      <c r="C67" s="17" t="s">
        <v>23</v>
      </c>
      <c r="D67" s="27">
        <f>D65</f>
        <v>3</v>
      </c>
      <c r="E67" s="15"/>
      <c r="F67" s="15"/>
      <c r="G67" s="27"/>
      <c r="H67" s="27"/>
      <c r="I67" s="27"/>
      <c r="J67" s="15"/>
      <c r="K67" s="15"/>
      <c r="L67" s="15"/>
      <c r="M67" s="15"/>
      <c r="N67" s="15"/>
      <c r="O67" s="15"/>
    </row>
    <row r="68" spans="1:15" x14ac:dyDescent="0.25">
      <c r="A68" s="11">
        <f t="shared" si="1"/>
        <v>55</v>
      </c>
      <c r="B68" s="26" t="s">
        <v>54</v>
      </c>
      <c r="C68" s="17" t="s">
        <v>23</v>
      </c>
      <c r="D68" s="27">
        <f>D54</f>
        <v>5.3</v>
      </c>
      <c r="E68" s="15"/>
      <c r="F68" s="15"/>
      <c r="G68" s="27"/>
      <c r="H68" s="27"/>
      <c r="I68" s="27"/>
      <c r="J68" s="15"/>
      <c r="K68" s="15"/>
      <c r="L68" s="15"/>
      <c r="M68" s="15"/>
      <c r="N68" s="15"/>
      <c r="O68" s="15"/>
    </row>
    <row r="69" spans="1:15" x14ac:dyDescent="0.25">
      <c r="A69" s="11">
        <f t="shared" si="1"/>
        <v>56</v>
      </c>
      <c r="B69" s="50" t="s">
        <v>55</v>
      </c>
      <c r="C69" s="17" t="s">
        <v>45</v>
      </c>
      <c r="D69" s="27">
        <f>D67*0.025</f>
        <v>7.5000000000000011E-2</v>
      </c>
      <c r="E69" s="15"/>
      <c r="F69" s="15"/>
      <c r="G69" s="27"/>
      <c r="H69" s="27"/>
      <c r="I69" s="27"/>
      <c r="J69" s="15"/>
      <c r="K69" s="15"/>
      <c r="L69" s="15"/>
      <c r="M69" s="15"/>
      <c r="N69" s="15"/>
      <c r="O69" s="15"/>
    </row>
    <row r="70" spans="1:15" x14ac:dyDescent="0.25">
      <c r="A70" s="11">
        <f t="shared" si="1"/>
        <v>57</v>
      </c>
      <c r="B70" s="50" t="s">
        <v>46</v>
      </c>
      <c r="C70" s="17" t="s">
        <v>23</v>
      </c>
      <c r="D70" s="27">
        <f>D58</f>
        <v>3</v>
      </c>
      <c r="E70" s="15"/>
      <c r="F70" s="15"/>
      <c r="G70" s="27"/>
      <c r="H70" s="27"/>
      <c r="I70" s="27"/>
      <c r="J70" s="15"/>
      <c r="K70" s="15"/>
      <c r="L70" s="15"/>
      <c r="M70" s="15"/>
      <c r="N70" s="15"/>
      <c r="O70" s="15"/>
    </row>
    <row r="71" spans="1:15" x14ac:dyDescent="0.25">
      <c r="A71" s="11">
        <f t="shared" si="1"/>
        <v>58</v>
      </c>
      <c r="B71" s="26" t="s">
        <v>56</v>
      </c>
      <c r="C71" s="17" t="s">
        <v>23</v>
      </c>
      <c r="D71" s="27">
        <f>D67</f>
        <v>3</v>
      </c>
      <c r="E71" s="15"/>
      <c r="F71" s="15"/>
      <c r="G71" s="27"/>
      <c r="H71" s="27"/>
      <c r="I71" s="27"/>
      <c r="J71" s="15"/>
      <c r="K71" s="15"/>
      <c r="L71" s="15"/>
      <c r="M71" s="15"/>
      <c r="N71" s="15"/>
      <c r="O71" s="15"/>
    </row>
    <row r="72" spans="1:15" x14ac:dyDescent="0.25">
      <c r="A72" s="11">
        <f t="shared" si="1"/>
        <v>59</v>
      </c>
      <c r="B72" s="50" t="s">
        <v>57</v>
      </c>
      <c r="C72" s="17" t="s">
        <v>23</v>
      </c>
      <c r="D72" s="27">
        <f>D71*1.2</f>
        <v>3.5999999999999996</v>
      </c>
      <c r="E72" s="15"/>
      <c r="F72" s="15"/>
      <c r="G72" s="27"/>
      <c r="H72" s="27"/>
      <c r="I72" s="27"/>
      <c r="J72" s="15"/>
      <c r="K72" s="15"/>
      <c r="L72" s="15"/>
      <c r="M72" s="15"/>
      <c r="N72" s="15"/>
      <c r="O72" s="15"/>
    </row>
    <row r="73" spans="1:15" x14ac:dyDescent="0.25">
      <c r="A73" s="11">
        <f t="shared" si="1"/>
        <v>60</v>
      </c>
      <c r="B73" s="51" t="s">
        <v>46</v>
      </c>
      <c r="C73" s="17" t="s">
        <v>23</v>
      </c>
      <c r="D73" s="15">
        <f>D71</f>
        <v>3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x14ac:dyDescent="0.25">
      <c r="A74" s="11">
        <f t="shared" si="1"/>
        <v>61</v>
      </c>
      <c r="B74" s="29" t="s">
        <v>67</v>
      </c>
      <c r="C74" s="17" t="s">
        <v>60</v>
      </c>
      <c r="D74" s="15">
        <v>2.2999999999999998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x14ac:dyDescent="0.25">
      <c r="A75" s="11">
        <f t="shared" si="1"/>
        <v>62</v>
      </c>
      <c r="B75" s="29" t="s">
        <v>68</v>
      </c>
      <c r="C75" s="17" t="s">
        <v>60</v>
      </c>
      <c r="D75" s="15">
        <v>2.8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x14ac:dyDescent="0.25">
      <c r="A76" s="11">
        <f t="shared" si="1"/>
        <v>63</v>
      </c>
      <c r="B76" s="29" t="s">
        <v>69</v>
      </c>
      <c r="C76" s="17" t="s">
        <v>27</v>
      </c>
      <c r="D76" s="15">
        <v>1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x14ac:dyDescent="0.25">
      <c r="A77" s="11">
        <v>64</v>
      </c>
      <c r="B77" s="54" t="s">
        <v>90</v>
      </c>
      <c r="C77" s="17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x14ac:dyDescent="0.25">
      <c r="A78" s="11">
        <v>65</v>
      </c>
      <c r="B78" s="29" t="s">
        <v>86</v>
      </c>
      <c r="C78" s="17" t="s">
        <v>27</v>
      </c>
      <c r="D78" s="15">
        <v>1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x14ac:dyDescent="0.25">
      <c r="A79" s="11">
        <v>66</v>
      </c>
      <c r="B79" s="54" t="s">
        <v>70</v>
      </c>
      <c r="C79" s="17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x14ac:dyDescent="0.25">
      <c r="A80" s="11">
        <v>67</v>
      </c>
      <c r="B80" s="29" t="s">
        <v>71</v>
      </c>
      <c r="C80" s="17" t="s">
        <v>23</v>
      </c>
      <c r="D80" s="15">
        <v>4.5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x14ac:dyDescent="0.25">
      <c r="A81" s="31"/>
      <c r="B81" s="32"/>
      <c r="C81" s="33"/>
      <c r="D81" s="34"/>
      <c r="E81" s="34"/>
      <c r="F81" s="34"/>
      <c r="G81" s="34"/>
      <c r="H81" s="34"/>
      <c r="I81" s="34"/>
      <c r="J81" s="47" t="s">
        <v>80</v>
      </c>
      <c r="K81" s="35"/>
      <c r="L81" s="35"/>
      <c r="M81" s="35"/>
      <c r="N81" s="35"/>
      <c r="O81" s="35"/>
    </row>
    <row r="82" spans="1:15" x14ac:dyDescent="0.25">
      <c r="A82" s="38"/>
      <c r="B82" s="2"/>
      <c r="C82" s="36"/>
      <c r="D82" s="36"/>
      <c r="E82" s="60" t="s">
        <v>77</v>
      </c>
      <c r="F82" s="60"/>
      <c r="G82" s="60"/>
      <c r="H82" s="60"/>
      <c r="I82" s="60"/>
      <c r="J82" s="60"/>
      <c r="K82" s="37">
        <v>0.2409</v>
      </c>
      <c r="L82" s="39"/>
      <c r="M82" s="39"/>
      <c r="N82" s="39"/>
      <c r="O82" s="39"/>
    </row>
    <row r="83" spans="1:15" x14ac:dyDescent="0.25">
      <c r="A83" s="38"/>
      <c r="B83" s="2"/>
      <c r="C83" s="2"/>
      <c r="D83" s="2"/>
      <c r="E83" s="2"/>
      <c r="F83" s="2"/>
      <c r="G83" s="56" t="s">
        <v>72</v>
      </c>
      <c r="H83" s="56"/>
      <c r="I83" s="56"/>
      <c r="J83" s="56"/>
      <c r="K83" s="40" t="s">
        <v>78</v>
      </c>
      <c r="L83" s="41"/>
      <c r="M83" s="41"/>
      <c r="N83" s="41"/>
      <c r="O83" s="42"/>
    </row>
    <row r="84" spans="1:15" x14ac:dyDescent="0.25">
      <c r="A84" s="38"/>
      <c r="B84" s="2"/>
      <c r="C84" s="2"/>
      <c r="D84" s="2"/>
      <c r="E84" s="2"/>
      <c r="F84" s="2"/>
      <c r="G84" s="56" t="s">
        <v>73</v>
      </c>
      <c r="H84" s="56"/>
      <c r="I84" s="56"/>
      <c r="J84" s="56"/>
      <c r="K84" s="40" t="s">
        <v>78</v>
      </c>
      <c r="L84" s="41"/>
      <c r="M84" s="41"/>
      <c r="N84" s="41"/>
      <c r="O84" s="42"/>
    </row>
    <row r="85" spans="1:15" x14ac:dyDescent="0.25">
      <c r="A85" s="38"/>
      <c r="B85" s="43"/>
      <c r="C85" s="43"/>
      <c r="D85" s="43"/>
      <c r="E85" s="43"/>
      <c r="F85" s="2"/>
      <c r="G85" s="55" t="s">
        <v>79</v>
      </c>
      <c r="H85" s="55"/>
      <c r="I85" s="55"/>
      <c r="J85" s="55"/>
      <c r="K85" s="4"/>
      <c r="L85" s="44"/>
      <c r="M85" s="44"/>
      <c r="N85" s="44"/>
      <c r="O85" s="45"/>
    </row>
    <row r="87" spans="1:15" x14ac:dyDescent="0.25">
      <c r="B87" t="s">
        <v>81</v>
      </c>
      <c r="C87" t="s">
        <v>83</v>
      </c>
    </row>
    <row r="88" spans="1:15" x14ac:dyDescent="0.25">
      <c r="B88" s="48" t="s">
        <v>82</v>
      </c>
      <c r="D88" s="48" t="s">
        <v>84</v>
      </c>
    </row>
    <row r="90" spans="1:15" x14ac:dyDescent="0.25">
      <c r="B90" t="s">
        <v>85</v>
      </c>
    </row>
  </sheetData>
  <mergeCells count="8">
    <mergeCell ref="G85:J85"/>
    <mergeCell ref="G83:J83"/>
    <mergeCell ref="G84:J84"/>
    <mergeCell ref="A1:O1"/>
    <mergeCell ref="A2:O2"/>
    <mergeCell ref="E10:J10"/>
    <mergeCell ref="K10:O10"/>
    <mergeCell ref="E82:J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Tāme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Valda Stova</dc:creator>
  <cp:lastModifiedBy>Valda Stova</cp:lastModifiedBy>
  <dcterms:created xsi:type="dcterms:W3CDTF">2018-02-19T14:57:26Z</dcterms:created>
  <dcterms:modified xsi:type="dcterms:W3CDTF">2018-04-23T15:16:09Z</dcterms:modified>
</cp:coreProperties>
</file>